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000" windowHeight="5850" tabRatio="890"/>
  </bookViews>
  <sheets>
    <sheet name="进度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21114">#REF!</definedName>
    <definedName name="_Fill" hidden="1">[1]eqpmad2!#REF!</definedName>
    <definedName name="_xlnm._FilterDatabase" localSheetId="0" hidden="1">进度表!$A$5:$AJ$5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localSheetId="0">进度表!$3:$4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<sst xmlns="http://schemas.openxmlformats.org/spreadsheetml/2006/main" count="610" uniqueCount="249">
  <si>
    <r>
      <rPr>
        <b/>
        <sz val="18"/>
        <rFont val="Times New Roman"/>
        <charset val="134"/>
      </rPr>
      <t xml:space="preserve">  </t>
    </r>
    <r>
      <rPr>
        <b/>
        <sz val="18"/>
        <rFont val="方正仿宋简体"/>
        <charset val="134"/>
      </rPr>
      <t>姚安县</t>
    </r>
    <r>
      <rPr>
        <b/>
        <sz val="18"/>
        <rFont val="Times New Roman"/>
        <charset val="134"/>
      </rPr>
      <t>2022</t>
    </r>
    <r>
      <rPr>
        <b/>
        <sz val="18"/>
        <rFont val="方正仿宋简体"/>
        <charset val="134"/>
      </rPr>
      <t>年财政统筹整合涉农资金项目完成进度情况统计表</t>
    </r>
    <r>
      <rPr>
        <b/>
        <sz val="18"/>
        <rFont val="Times New Roman"/>
        <charset val="134"/>
      </rPr>
      <t xml:space="preserve">                </t>
    </r>
    <r>
      <rPr>
        <b/>
        <sz val="14"/>
        <rFont val="Times New Roman"/>
        <charset val="134"/>
      </rPr>
      <t>2022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12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15</t>
    </r>
    <r>
      <rPr>
        <b/>
        <sz val="14"/>
        <rFont val="宋体"/>
        <charset val="134"/>
      </rPr>
      <t>日</t>
    </r>
    <r>
      <rPr>
        <b/>
        <sz val="18"/>
        <rFont val="Times New Roman"/>
        <charset val="134"/>
      </rPr>
      <t xml:space="preserve">                        </t>
    </r>
    <r>
      <rPr>
        <b/>
        <sz val="18"/>
        <rFont val="方正仿宋简体"/>
        <charset val="134"/>
      </rPr>
      <t>单位：万元</t>
    </r>
  </si>
  <si>
    <t>序号</t>
  </si>
  <si>
    <t>项目名称</t>
  </si>
  <si>
    <r>
      <rPr>
        <b/>
        <sz val="12"/>
        <rFont val="方正仿宋简体"/>
        <charset val="134"/>
      </rPr>
      <t>建设</t>
    </r>
    <r>
      <rPr>
        <b/>
        <sz val="12"/>
        <rFont val="Times New Roman"/>
        <charset val="134"/>
      </rPr>
      <t xml:space="preserve"> </t>
    </r>
    <r>
      <rPr>
        <b/>
        <sz val="12"/>
        <rFont val="方正仿宋简体"/>
        <charset val="134"/>
      </rPr>
      <t>性质</t>
    </r>
  </si>
  <si>
    <r>
      <rPr>
        <b/>
        <sz val="12"/>
        <rFont val="方正仿宋简体"/>
        <charset val="134"/>
      </rPr>
      <t>建设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简体"/>
        <charset val="134"/>
      </rPr>
      <t>地点</t>
    </r>
  </si>
  <si>
    <t>项目建设规模及内容</t>
  </si>
  <si>
    <r>
      <rPr>
        <b/>
        <sz val="12"/>
        <rFont val="方正仿宋简体"/>
        <charset val="134"/>
      </rPr>
      <t>规模投资</t>
    </r>
    <r>
      <rPr>
        <b/>
        <sz val="12"/>
        <rFont val="Times New Roman"/>
        <charset val="134"/>
      </rPr>
      <t xml:space="preserve">     </t>
    </r>
    <r>
      <rPr>
        <b/>
        <sz val="12"/>
        <rFont val="方正仿宋简体"/>
        <charset val="134"/>
      </rPr>
      <t>（万元）</t>
    </r>
  </si>
  <si>
    <t>安排资金（万元）</t>
  </si>
  <si>
    <t>衔接资金（少数民族发展资金）</t>
  </si>
  <si>
    <t>整合资金</t>
  </si>
  <si>
    <t>项目完成投资情况</t>
  </si>
  <si>
    <t>结余各项汇总</t>
  </si>
  <si>
    <t>工程进展情况</t>
  </si>
  <si>
    <t>存在问题</t>
  </si>
  <si>
    <t>开工时间</t>
  </si>
  <si>
    <t>完工时间</t>
  </si>
  <si>
    <t>项目主管部门</t>
  </si>
  <si>
    <t>责任部门</t>
  </si>
  <si>
    <t>实施部门</t>
  </si>
  <si>
    <t>县级下达资金文号</t>
  </si>
  <si>
    <t>备注</t>
  </si>
  <si>
    <t>中央巩固拓展脱贫攻坚成果和乡村振兴任务</t>
  </si>
  <si>
    <t>中央少数民族发展任务</t>
  </si>
  <si>
    <t>省级巩固拓展脱贫攻坚成果和乡村振兴任务</t>
  </si>
  <si>
    <t>省级少数民族发展任务</t>
  </si>
  <si>
    <t>州巩固拓展脱贫攻坚成果和乡村振兴任务</t>
  </si>
  <si>
    <t>中央水利发展资金</t>
  </si>
  <si>
    <t>中央农田建设补助资金</t>
  </si>
  <si>
    <t>中央农村危房改造补助资金）</t>
  </si>
  <si>
    <t>中央农村综合改革转移支付资金</t>
  </si>
  <si>
    <t>中央财政林业改革发展资金</t>
  </si>
  <si>
    <t>省级水利专项资金</t>
  </si>
  <si>
    <t>省级农田建设专项资金</t>
  </si>
  <si>
    <r>
      <rPr>
        <b/>
        <sz val="12"/>
        <rFont val="方正仿宋简体"/>
        <charset val="134"/>
      </rPr>
      <t>完成投资</t>
    </r>
    <r>
      <rPr>
        <b/>
        <sz val="12"/>
        <rFont val="Times New Roman"/>
        <charset val="134"/>
      </rPr>
      <t>(</t>
    </r>
    <r>
      <rPr>
        <b/>
        <sz val="12"/>
        <rFont val="方正仿宋简体"/>
        <charset val="134"/>
      </rPr>
      <t>万元</t>
    </r>
    <r>
      <rPr>
        <b/>
        <sz val="12"/>
        <rFont val="Times New Roman"/>
        <charset val="134"/>
      </rPr>
      <t>)</t>
    </r>
  </si>
  <si>
    <t>支付情况（万元）</t>
  </si>
  <si>
    <t>结余情况（万元）</t>
  </si>
  <si>
    <t>中央资金</t>
  </si>
  <si>
    <t>省级资金</t>
  </si>
  <si>
    <t>州级资金</t>
  </si>
  <si>
    <t>县级资金</t>
  </si>
  <si>
    <t>支出</t>
  </si>
  <si>
    <t>合计</t>
  </si>
  <si>
    <r>
      <rPr>
        <sz val="12"/>
        <rFont val="方正仿宋简体"/>
        <charset val="134"/>
      </rPr>
      <t>姚安县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年脱贫人口小额信贷贴息项目</t>
    </r>
  </si>
  <si>
    <t>新建</t>
  </si>
  <si>
    <r>
      <rPr>
        <sz val="12"/>
        <rFont val="Times New Roman"/>
        <charset val="134"/>
      </rPr>
      <t>9</t>
    </r>
    <r>
      <rPr>
        <sz val="12"/>
        <rFont val="方正仿宋简体"/>
        <charset val="134"/>
      </rPr>
      <t>个乡镇</t>
    </r>
  </si>
  <si>
    <r>
      <rPr>
        <sz val="12"/>
        <rFont val="方正仿宋简体"/>
        <charset val="134"/>
      </rPr>
      <t>完成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年第一、二、三、四季度脱贫人口小额信贷贴息资金。</t>
    </r>
  </si>
  <si>
    <t>已开工</t>
  </si>
  <si>
    <t>乡村振兴局</t>
  </si>
  <si>
    <r>
      <rPr>
        <sz val="11"/>
        <rFont val="方正仿宋简体"/>
        <charset val="134"/>
      </rPr>
      <t>姚财农〔</t>
    </r>
    <r>
      <rPr>
        <sz val="11"/>
        <rFont val="Times New Roman"/>
        <charset val="134"/>
      </rPr>
      <t>2022</t>
    </r>
    <r>
      <rPr>
        <sz val="11"/>
        <rFont val="方正仿宋简体"/>
        <charset val="134"/>
      </rPr>
      <t>〕</t>
    </r>
    <r>
      <rPr>
        <sz val="11"/>
        <rFont val="Times New Roman"/>
        <charset val="134"/>
      </rPr>
      <t>10</t>
    </r>
    <r>
      <rPr>
        <sz val="11"/>
        <rFont val="方正仿宋简体"/>
        <charset val="134"/>
      </rPr>
      <t>号、姚财农〔2022〕</t>
    </r>
    <r>
      <rPr>
        <sz val="11"/>
        <rFont val="Times New Roman"/>
        <charset val="134"/>
      </rPr>
      <t>90</t>
    </r>
    <r>
      <rPr>
        <sz val="11"/>
        <rFont val="方正仿宋简体"/>
        <charset val="134"/>
      </rPr>
      <t>号</t>
    </r>
  </si>
  <si>
    <r>
      <rPr>
        <sz val="12"/>
        <rFont val="宋体"/>
        <charset val="134"/>
      </rPr>
      <t>姚安县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雨露计划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补助项目</t>
    </r>
  </si>
  <si>
    <r>
      <rPr>
        <sz val="12"/>
        <rFont val="Times New Roman"/>
        <charset val="134"/>
      </rPr>
      <t>9</t>
    </r>
    <r>
      <rPr>
        <sz val="12"/>
        <rFont val="宋体"/>
        <charset val="134"/>
      </rPr>
      <t>个乡镇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</si>
  <si>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实施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年度春季、秋季学期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雨露计划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补助，就读中高职业学校学生</t>
    </r>
    <r>
      <rPr>
        <sz val="12"/>
        <rFont val="Times New Roman"/>
        <charset val="134"/>
      </rPr>
      <t xml:space="preserve"> 520</t>
    </r>
    <r>
      <rPr>
        <sz val="12"/>
        <rFont val="宋体"/>
        <charset val="134"/>
      </rPr>
      <t>人（雨露计划</t>
    </r>
    <r>
      <rPr>
        <sz val="12"/>
        <rFont val="Times New Roman"/>
        <charset val="134"/>
      </rPr>
      <t>3000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生，东西协作</t>
    </r>
    <r>
      <rPr>
        <sz val="12"/>
        <rFont val="Times New Roman"/>
        <charset val="134"/>
      </rPr>
      <t>5000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生）。</t>
    </r>
  </si>
  <si>
    <t>20220630</t>
  </si>
  <si>
    <r>
      <rPr>
        <sz val="12"/>
        <rFont val="方正仿宋简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〕</t>
    </r>
    <r>
      <rPr>
        <sz val="12"/>
        <rFont val="Times New Roman"/>
        <charset val="134"/>
      </rPr>
      <t>76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</si>
  <si>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姚安县</t>
    </r>
    <r>
      <rPr>
        <sz val="12"/>
        <rFont val="Times New Roman"/>
        <charset val="134"/>
      </rPr>
      <t>“</t>
    </r>
    <r>
      <rPr>
        <sz val="12"/>
        <rFont val="方正仿宋简体"/>
        <charset val="134"/>
      </rPr>
      <t>雨露计划</t>
    </r>
    <r>
      <rPr>
        <sz val="12"/>
        <rFont val="Times New Roman"/>
        <charset val="134"/>
      </rPr>
      <t>”</t>
    </r>
    <r>
      <rPr>
        <sz val="12"/>
        <rFont val="方正仿宋简体"/>
        <charset val="134"/>
      </rPr>
      <t>补助项目</t>
    </r>
  </si>
  <si>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实施</t>
    </r>
    <r>
      <rPr>
        <sz val="12"/>
        <rFont val="Times New Roman"/>
        <charset val="134"/>
      </rPr>
      <t>2021</t>
    </r>
    <r>
      <rPr>
        <sz val="12"/>
        <rFont val="方正仿宋简体"/>
        <charset val="134"/>
      </rPr>
      <t>年度秋季学期、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年度春季学期</t>
    </r>
    <r>
      <rPr>
        <sz val="12"/>
        <rFont val="Times New Roman"/>
        <charset val="134"/>
      </rPr>
      <t>“</t>
    </r>
    <r>
      <rPr>
        <sz val="12"/>
        <rFont val="方正仿宋简体"/>
        <charset val="134"/>
      </rPr>
      <t>雨露计划</t>
    </r>
    <r>
      <rPr>
        <sz val="12"/>
        <rFont val="Times New Roman"/>
        <charset val="134"/>
      </rPr>
      <t>”</t>
    </r>
    <r>
      <rPr>
        <sz val="12"/>
        <rFont val="方正仿宋简体"/>
        <charset val="134"/>
      </rPr>
      <t>补助，就读中高职业学校学生</t>
    </r>
    <r>
      <rPr>
        <sz val="12"/>
        <rFont val="Times New Roman"/>
        <charset val="134"/>
      </rPr>
      <t xml:space="preserve"> 480</t>
    </r>
    <r>
      <rPr>
        <sz val="12"/>
        <rFont val="方正仿宋简体"/>
        <charset val="134"/>
      </rPr>
      <t>人（雨露计划</t>
    </r>
    <r>
      <rPr>
        <sz val="12"/>
        <rFont val="Times New Roman"/>
        <charset val="134"/>
      </rPr>
      <t>3000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年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生，东西协作</t>
    </r>
    <r>
      <rPr>
        <sz val="12"/>
        <rFont val="Times New Roman"/>
        <charset val="134"/>
      </rPr>
      <t>5000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年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生）。</t>
    </r>
  </si>
  <si>
    <t>已完工</t>
  </si>
  <si>
    <r>
      <rPr>
        <sz val="12"/>
        <rFont val="宋体"/>
        <charset val="134"/>
      </rPr>
      <t>姚财建〔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69</t>
    </r>
    <r>
      <rPr>
        <sz val="12"/>
        <rFont val="宋体"/>
        <charset val="134"/>
      </rPr>
      <t>号</t>
    </r>
  </si>
  <si>
    <t>乡村振兴局小计</t>
  </si>
  <si>
    <t>姚安毅云花卉基地供温系统及高压喷雾系统建设项目</t>
  </si>
  <si>
    <t>草海村</t>
  </si>
  <si>
    <r>
      <rPr>
        <sz val="12"/>
        <rFont val="方正仿宋简体"/>
        <charset val="134"/>
      </rPr>
      <t>项目区总占地面积</t>
    </r>
    <r>
      <rPr>
        <sz val="12"/>
        <rFont val="Times New Roman"/>
        <charset val="134"/>
      </rPr>
      <t>16.5</t>
    </r>
    <r>
      <rPr>
        <sz val="12"/>
        <rFont val="方正仿宋简体"/>
        <charset val="134"/>
      </rPr>
      <t>万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，建设内容主要包括无土栽培大棚</t>
    </r>
    <r>
      <rPr>
        <sz val="12"/>
        <rFont val="Times New Roman"/>
        <charset val="134"/>
      </rPr>
      <t>12.22</t>
    </r>
    <r>
      <rPr>
        <sz val="12"/>
        <rFont val="方正仿宋简体"/>
        <charset val="134"/>
      </rPr>
      <t>万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181</t>
    </r>
    <r>
      <rPr>
        <sz val="12"/>
        <rFont val="方正仿宋简体"/>
        <charset val="134"/>
      </rPr>
      <t>亩</t>
    </r>
    <r>
      <rPr>
        <sz val="12"/>
        <rFont val="Times New Roman"/>
        <charset val="134"/>
      </rPr>
      <t>)</t>
    </r>
    <r>
      <rPr>
        <sz val="12"/>
        <rFont val="方正仿宋简体"/>
        <charset val="134"/>
      </rPr>
      <t>、水肥车间及蓄水池</t>
    </r>
    <r>
      <rPr>
        <sz val="12"/>
        <rFont val="Times New Roman"/>
        <charset val="134"/>
      </rPr>
      <t>1.7</t>
    </r>
    <r>
      <rPr>
        <sz val="12"/>
        <rFont val="方正仿宋简体"/>
        <charset val="134"/>
      </rPr>
      <t>万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、供温车间</t>
    </r>
    <r>
      <rPr>
        <sz val="12"/>
        <rFont val="Times New Roman"/>
        <charset val="134"/>
      </rPr>
      <t xml:space="preserve">756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、分选加工及冷藏车间</t>
    </r>
    <r>
      <rPr>
        <sz val="12"/>
        <rFont val="Times New Roman"/>
        <charset val="134"/>
      </rPr>
      <t xml:space="preserve"> 1330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、农资仓库及管理用房</t>
    </r>
    <r>
      <rPr>
        <sz val="12"/>
        <rFont val="Times New Roman"/>
        <charset val="134"/>
      </rPr>
      <t xml:space="preserve">1521 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以及地基回填和水电路建设等基础设施。</t>
    </r>
  </si>
  <si>
    <t>农业农村局</t>
  </si>
  <si>
    <r>
      <rPr>
        <sz val="12"/>
        <rFont val="方正仿宋简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〕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号</t>
    </r>
  </si>
  <si>
    <r>
      <rPr>
        <sz val="12"/>
        <rFont val="Times New Roman"/>
        <charset val="134"/>
      </rPr>
      <t>2021</t>
    </r>
    <r>
      <rPr>
        <sz val="12"/>
        <rFont val="方正仿宋简体"/>
        <charset val="134"/>
      </rPr>
      <t>年已安排</t>
    </r>
    <r>
      <rPr>
        <sz val="12"/>
        <rFont val="Times New Roman"/>
        <charset val="134"/>
      </rPr>
      <t>468</t>
    </r>
    <r>
      <rPr>
        <sz val="12"/>
        <rFont val="方正仿宋简体"/>
        <charset val="134"/>
      </rPr>
      <t>万元</t>
    </r>
  </si>
  <si>
    <r>
      <rPr>
        <sz val="12"/>
        <rFont val="方正仿宋简体"/>
        <charset val="134"/>
      </rPr>
      <t>姚安县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年高标准农田建设项目</t>
    </r>
  </si>
  <si>
    <r>
      <rPr>
        <sz val="12"/>
        <rFont val="方正仿宋简体"/>
        <charset val="134"/>
      </rPr>
      <t>光禄镇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前场镇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大河口乡</t>
    </r>
  </si>
  <si>
    <r>
      <rPr>
        <sz val="12"/>
        <rFont val="方正仿宋简体"/>
        <charset val="134"/>
      </rPr>
      <t>新建高标准农田</t>
    </r>
    <r>
      <rPr>
        <sz val="12"/>
        <rFont val="Times New Roman"/>
        <charset val="134"/>
      </rPr>
      <t>1.95</t>
    </r>
    <r>
      <rPr>
        <sz val="12"/>
        <rFont val="方正仿宋简体"/>
        <charset val="134"/>
      </rPr>
      <t>万亩等配套设施建设项目，通过项目建设，有效改善项目区农田基础设施条件，提升耕地质量，提高粮食综合生产能力。</t>
    </r>
  </si>
  <si>
    <t xml:space="preserve"> </t>
  </si>
  <si>
    <t>姚安县千亩花卉基地建设项目</t>
  </si>
  <si>
    <r>
      <rPr>
        <sz val="12"/>
        <rFont val="宋体"/>
        <charset val="134"/>
      </rPr>
      <t>光禄镇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</si>
  <si>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规划建设花卉基地</t>
    </r>
    <r>
      <rPr>
        <sz val="12"/>
        <rFont val="Times New Roman"/>
        <charset val="134"/>
      </rPr>
      <t>315</t>
    </r>
    <r>
      <rPr>
        <sz val="12"/>
        <rFont val="宋体"/>
        <charset val="134"/>
      </rPr>
      <t>亩，土石方回填</t>
    </r>
    <r>
      <rPr>
        <sz val="12"/>
        <rFont val="Times New Roman"/>
        <charset val="134"/>
      </rPr>
      <t>45000m³</t>
    </r>
    <r>
      <rPr>
        <sz val="12"/>
        <rFont val="宋体"/>
        <charset val="134"/>
      </rPr>
      <t>，含整形碾压，</t>
    </r>
    <r>
      <rPr>
        <sz val="12"/>
        <rFont val="Times New Roman"/>
        <charset val="134"/>
      </rPr>
      <t>DN50</t>
    </r>
    <r>
      <rPr>
        <sz val="12"/>
        <rFont val="宋体"/>
        <charset val="134"/>
      </rPr>
      <t>镀锌钢管</t>
    </r>
    <r>
      <rPr>
        <sz val="12"/>
        <rFont val="Times New Roman"/>
        <charset val="134"/>
      </rPr>
      <t>1350</t>
    </r>
    <r>
      <rPr>
        <sz val="12"/>
        <rFont val="宋体"/>
        <charset val="134"/>
      </rPr>
      <t>米，</t>
    </r>
    <r>
      <rPr>
        <sz val="12"/>
        <rFont val="Times New Roman"/>
        <charset val="134"/>
      </rPr>
      <t>DN63PPR</t>
    </r>
    <r>
      <rPr>
        <sz val="12"/>
        <rFont val="宋体"/>
        <charset val="134"/>
      </rPr>
      <t>管</t>
    </r>
    <r>
      <rPr>
        <sz val="12"/>
        <rFont val="Times New Roman"/>
        <charset val="134"/>
      </rPr>
      <t>85</t>
    </r>
    <r>
      <rPr>
        <sz val="12"/>
        <rFont val="宋体"/>
        <charset val="134"/>
      </rPr>
      <t>米，安装水表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只，闸阀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个，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钢塑转换接头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个等配套实施项目。</t>
    </r>
  </si>
  <si>
    <r>
      <rPr>
        <sz val="12"/>
        <rFont val="方正仿宋简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〕</t>
    </r>
    <r>
      <rPr>
        <sz val="12"/>
        <rFont val="Times New Roman"/>
        <charset val="134"/>
      </rPr>
      <t>54</t>
    </r>
    <r>
      <rPr>
        <sz val="12"/>
        <rFont val="方正仿宋简体"/>
        <charset val="134"/>
      </rPr>
      <t>号</t>
    </r>
  </si>
  <si>
    <t>姚安县特色产业种植示范基地建设项目</t>
  </si>
  <si>
    <t>栋川镇</t>
  </si>
  <si>
    <r>
      <rPr>
        <sz val="12"/>
        <rFont val="宋体"/>
        <charset val="134"/>
      </rPr>
      <t>规划建设用地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亩，建温室大棚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亩，加工车间</t>
    </r>
    <r>
      <rPr>
        <sz val="12"/>
        <rFont val="Times New Roman"/>
        <charset val="134"/>
      </rPr>
      <t>500</t>
    </r>
    <r>
      <rPr>
        <sz val="12"/>
        <rFont val="宋体"/>
        <charset val="134"/>
      </rPr>
      <t>㎡，配套无土种植苗床、种植槽，智能水肥一体化灌溉系统、加温系统等设施。</t>
    </r>
  </si>
  <si>
    <r>
      <rPr>
        <sz val="12"/>
        <rFont val="宋体"/>
        <charset val="134"/>
      </rPr>
      <t>农业农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村局</t>
    </r>
  </si>
  <si>
    <t>云南姚安云秀优质花卉基地供温系统提升改造项目</t>
  </si>
  <si>
    <t>龙岗村</t>
  </si>
  <si>
    <r>
      <rPr>
        <sz val="12"/>
        <rFont val="宋体"/>
        <charset val="134"/>
      </rPr>
      <t>花卉基地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吨生物质锅炉氮氧化物处理及废气在线监测系统，包含烟囱改造、安装，氮氧化物处理系统（</t>
    </r>
    <r>
      <rPr>
        <sz val="12"/>
        <rFont val="Times New Roman"/>
        <charset val="134"/>
      </rPr>
      <t>SNCR</t>
    </r>
    <r>
      <rPr>
        <sz val="12"/>
        <rFont val="宋体"/>
        <charset val="134"/>
      </rPr>
      <t>），烟气在线监测系统三部分。钢管烟囱制安（上部</t>
    </r>
    <r>
      <rPr>
        <sz val="12"/>
        <rFont val="Times New Roman"/>
        <charset val="134"/>
      </rPr>
      <t>φ1200*2.5*32m</t>
    </r>
    <r>
      <rPr>
        <sz val="12"/>
        <rFont val="宋体"/>
        <charset val="134"/>
      </rPr>
      <t>、下部</t>
    </r>
    <r>
      <rPr>
        <sz val="12"/>
        <rFont val="Times New Roman"/>
        <charset val="134"/>
      </rPr>
      <t>φ1820*14*13m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基；氮氧化物处理系统（</t>
    </r>
    <r>
      <rPr>
        <sz val="12"/>
        <rFont val="Times New Roman"/>
        <charset val="134"/>
      </rPr>
      <t>SNCR</t>
    </r>
    <r>
      <rPr>
        <sz val="12"/>
        <rFont val="宋体"/>
        <charset val="134"/>
      </rPr>
      <t>）一套；烟气在线监测系统一套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设备控制等设施。</t>
    </r>
  </si>
  <si>
    <t>20220815</t>
  </si>
  <si>
    <r>
      <rPr>
        <sz val="12"/>
        <rFont val="方正仿宋简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〕90号</t>
    </r>
  </si>
  <si>
    <r>
      <rPr>
        <sz val="12"/>
        <rFont val="宋体"/>
        <charset val="134"/>
      </rPr>
      <t>姚安县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年高标准农田建设项目（二期）</t>
    </r>
  </si>
  <si>
    <r>
      <rPr>
        <sz val="12"/>
        <rFont val="宋体"/>
        <charset val="134"/>
      </rPr>
      <t>官屯镇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左门乡</t>
    </r>
  </si>
  <si>
    <r>
      <rPr>
        <sz val="12"/>
        <rFont val="宋体"/>
        <charset val="134"/>
      </rPr>
      <t>建设高标准农田</t>
    </r>
    <r>
      <rPr>
        <sz val="12"/>
        <rFont val="Times New Roman"/>
        <charset val="134"/>
      </rPr>
      <t>0.33</t>
    </r>
    <r>
      <rPr>
        <sz val="12"/>
        <rFont val="宋体"/>
        <charset val="134"/>
      </rPr>
      <t>万亩，其中：高效节水</t>
    </r>
    <r>
      <rPr>
        <sz val="12"/>
        <rFont val="Times New Roman"/>
        <charset val="134"/>
      </rPr>
      <t>0.11</t>
    </r>
    <r>
      <rPr>
        <sz val="12"/>
        <rFont val="宋体"/>
        <charset val="134"/>
      </rPr>
      <t>万亩，新建渠道</t>
    </r>
    <r>
      <rPr>
        <sz val="12"/>
        <rFont val="Times New Roman"/>
        <charset val="134"/>
      </rPr>
      <t>5.8</t>
    </r>
    <r>
      <rPr>
        <sz val="12"/>
        <rFont val="宋体"/>
        <charset val="134"/>
      </rPr>
      <t>公里，机耕道路</t>
    </r>
    <r>
      <rPr>
        <sz val="12"/>
        <rFont val="Times New Roman"/>
        <charset val="134"/>
      </rPr>
      <t>7.2</t>
    </r>
    <r>
      <rPr>
        <sz val="12"/>
        <rFont val="宋体"/>
        <charset val="134"/>
      </rPr>
      <t>公里及附属工程等配套设施。</t>
    </r>
  </si>
  <si>
    <t>农业农村局小计</t>
  </si>
  <si>
    <t>光禄镇光禄社区乡村振兴示范村建设项目</t>
  </si>
  <si>
    <t>光禄社区</t>
  </si>
  <si>
    <r>
      <rPr>
        <sz val="12"/>
        <rFont val="方正仿宋简体"/>
        <charset val="134"/>
      </rPr>
      <t>污水管网改造</t>
    </r>
    <r>
      <rPr>
        <sz val="12"/>
        <rFont val="Times New Roman"/>
        <charset val="134"/>
      </rPr>
      <t>6</t>
    </r>
    <r>
      <rPr>
        <sz val="12"/>
        <rFont val="方正仿宋简体"/>
        <charset val="134"/>
      </rPr>
      <t>公里，新增雨水井</t>
    </r>
    <r>
      <rPr>
        <sz val="12"/>
        <rFont val="Times New Roman"/>
        <charset val="134"/>
      </rPr>
      <t xml:space="preserve"> 25 </t>
    </r>
    <r>
      <rPr>
        <sz val="12"/>
        <rFont val="方正仿宋简体"/>
        <charset val="134"/>
      </rPr>
      <t>座，污水检查井</t>
    </r>
    <r>
      <rPr>
        <sz val="12"/>
        <rFont val="Times New Roman"/>
        <charset val="134"/>
      </rPr>
      <t>50</t>
    </r>
    <r>
      <rPr>
        <sz val="12"/>
        <rFont val="方正仿宋简体"/>
        <charset val="134"/>
      </rPr>
      <t>座，水泥混凝土路面恢复</t>
    </r>
    <r>
      <rPr>
        <sz val="12"/>
        <rFont val="Times New Roman"/>
        <charset val="134"/>
      </rPr>
      <t>2038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等配套设施建设项目。</t>
    </r>
  </si>
  <si>
    <t>住房城乡建设局</t>
  </si>
  <si>
    <t>光禄镇草海村乡村振兴示范村建设项目</t>
  </si>
  <si>
    <r>
      <rPr>
        <sz val="12"/>
        <rFont val="方正仿宋简体"/>
        <charset val="134"/>
      </rPr>
      <t>污水管网改造</t>
    </r>
    <r>
      <rPr>
        <sz val="12"/>
        <rFont val="Times New Roman"/>
        <charset val="134"/>
      </rPr>
      <t xml:space="preserve">15.6 </t>
    </r>
    <r>
      <rPr>
        <sz val="12"/>
        <rFont val="方正仿宋简体"/>
        <charset val="134"/>
      </rPr>
      <t>公里，新增雨水井</t>
    </r>
    <r>
      <rPr>
        <sz val="12"/>
        <rFont val="Times New Roman"/>
        <charset val="134"/>
      </rPr>
      <t xml:space="preserve">20 </t>
    </r>
    <r>
      <rPr>
        <sz val="12"/>
        <rFont val="方正仿宋简体"/>
        <charset val="134"/>
      </rPr>
      <t>座，污水检查井</t>
    </r>
    <r>
      <rPr>
        <sz val="12"/>
        <rFont val="Times New Roman"/>
        <charset val="134"/>
      </rPr>
      <t>70</t>
    </r>
    <r>
      <rPr>
        <sz val="12"/>
        <rFont val="方正仿宋简体"/>
        <charset val="134"/>
      </rPr>
      <t>座，水泥混凝土路面恢复</t>
    </r>
    <r>
      <rPr>
        <sz val="12"/>
        <rFont val="Times New Roman"/>
        <charset val="134"/>
      </rPr>
      <t>12000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等配套设施建设项目。</t>
    </r>
  </si>
  <si>
    <r>
      <rPr>
        <sz val="12"/>
        <rFont val="方正仿宋简体"/>
        <charset val="134"/>
      </rPr>
      <t>姚安县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年农村危房改造工程</t>
    </r>
  </si>
  <si>
    <r>
      <rPr>
        <sz val="12"/>
        <rFont val="Times New Roman"/>
        <charset val="134"/>
      </rPr>
      <t>7</t>
    </r>
    <r>
      <rPr>
        <sz val="12"/>
        <rFont val="方正仿宋简体"/>
        <charset val="134"/>
      </rPr>
      <t>个乡镇</t>
    </r>
  </si>
  <si>
    <r>
      <rPr>
        <sz val="12"/>
        <rFont val="方正仿宋简体"/>
        <charset val="134"/>
      </rPr>
      <t>实施</t>
    </r>
    <r>
      <rPr>
        <sz val="12"/>
        <rFont val="Times New Roman"/>
        <charset val="134"/>
      </rPr>
      <t>7</t>
    </r>
    <r>
      <rPr>
        <sz val="12"/>
        <rFont val="方正仿宋简体"/>
        <charset val="134"/>
      </rPr>
      <t>个乡镇农村低收入群体危房改造</t>
    </r>
    <r>
      <rPr>
        <sz val="12"/>
        <rFont val="Times New Roman"/>
        <charset val="134"/>
      </rPr>
      <t>25</t>
    </r>
    <r>
      <rPr>
        <sz val="12"/>
        <rFont val="方正仿宋简体"/>
        <charset val="134"/>
      </rPr>
      <t>户，农房抗震改造</t>
    </r>
    <r>
      <rPr>
        <sz val="12"/>
        <rFont val="Times New Roman"/>
        <charset val="134"/>
      </rPr>
      <t>50</t>
    </r>
    <r>
      <rPr>
        <sz val="12"/>
        <rFont val="方正仿宋简体"/>
        <charset val="134"/>
      </rPr>
      <t>户。危房改造</t>
    </r>
    <r>
      <rPr>
        <sz val="12"/>
        <rFont val="Times New Roman"/>
        <charset val="134"/>
      </rPr>
      <t>1.4</t>
    </r>
    <r>
      <rPr>
        <sz val="12"/>
        <rFont val="方正仿宋简体"/>
        <charset val="134"/>
      </rPr>
      <t>万元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户，农房抗震改造</t>
    </r>
    <r>
      <rPr>
        <sz val="12"/>
        <rFont val="Times New Roman"/>
        <charset val="134"/>
      </rPr>
      <t>1.2</t>
    </r>
    <r>
      <rPr>
        <sz val="12"/>
        <rFont val="方正仿宋简体"/>
        <charset val="134"/>
      </rPr>
      <t>万元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户。</t>
    </r>
  </si>
  <si>
    <r>
      <rPr>
        <sz val="12"/>
        <rFont val="方正仿宋简体"/>
        <charset val="134"/>
      </rPr>
      <t>姚财社〔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〕</t>
    </r>
    <r>
      <rPr>
        <sz val="12"/>
        <rFont val="Times New Roman"/>
        <charset val="134"/>
      </rPr>
      <t>16</t>
    </r>
    <r>
      <rPr>
        <sz val="12"/>
        <rFont val="方正仿宋简体"/>
        <charset val="134"/>
      </rPr>
      <t>号</t>
    </r>
  </si>
  <si>
    <t>住房城乡建设局小计</t>
  </si>
  <si>
    <r>
      <rPr>
        <sz val="12"/>
        <rFont val="方正仿宋简体"/>
        <charset val="134"/>
      </rPr>
      <t>姚安县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年小（一）型水库维修养护项目</t>
    </r>
  </si>
  <si>
    <r>
      <rPr>
        <sz val="12"/>
        <rFont val="方正仿宋简体"/>
        <charset val="134"/>
      </rPr>
      <t>栋川镇</t>
    </r>
    <r>
      <rPr>
        <sz val="12"/>
        <rFont val="Times New Roman"/>
        <charset val="134"/>
      </rPr>
      <t xml:space="preserve">   </t>
    </r>
    <r>
      <rPr>
        <sz val="12"/>
        <rFont val="方正仿宋简体"/>
        <charset val="134"/>
      </rPr>
      <t>前场镇</t>
    </r>
    <r>
      <rPr>
        <sz val="12"/>
        <rFont val="Times New Roman"/>
        <charset val="134"/>
      </rPr>
      <t xml:space="preserve">   </t>
    </r>
    <r>
      <rPr>
        <sz val="12"/>
        <rFont val="方正仿宋简体"/>
        <charset val="134"/>
      </rPr>
      <t>光禄镇</t>
    </r>
    <r>
      <rPr>
        <sz val="12"/>
        <rFont val="Times New Roman"/>
        <charset val="134"/>
      </rPr>
      <t xml:space="preserve">  </t>
    </r>
    <r>
      <rPr>
        <sz val="12"/>
        <rFont val="方正仿宋简体"/>
        <charset val="134"/>
      </rPr>
      <t>弥兴镇</t>
    </r>
  </si>
  <si>
    <r>
      <rPr>
        <sz val="12"/>
        <rFont val="方正仿宋简体"/>
        <charset val="134"/>
      </rPr>
      <t>梨园、大康郎、改水河、杨家村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座小（一）型水库底涵、闸门、大坝坝坡、防浪墙、大坝排水沟修复及大坝白蚁防治。</t>
    </r>
  </si>
  <si>
    <t>水务局</t>
  </si>
  <si>
    <r>
      <rPr>
        <sz val="12"/>
        <rFont val="方正仿宋简体"/>
        <charset val="134"/>
      </rPr>
      <t>姚安县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年小（二）型水库维修养护项目</t>
    </r>
  </si>
  <si>
    <r>
      <rPr>
        <sz val="12"/>
        <rFont val="方正仿宋简体"/>
        <charset val="134"/>
      </rPr>
      <t>右所冲、小黑坝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座小（二）型水库大坝岸坡排水沟修复，输水涵洞闸门启闭机维修、更换水位尺、大坝白蚁防治。</t>
    </r>
  </si>
  <si>
    <r>
      <rPr>
        <sz val="12"/>
        <rFont val="方正仿宋简体"/>
        <charset val="134"/>
      </rPr>
      <t>姚安县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年高效节水灌溉项目</t>
    </r>
  </si>
  <si>
    <r>
      <rPr>
        <sz val="12"/>
        <rFont val="方正仿宋简体"/>
        <charset val="134"/>
      </rPr>
      <t>新增高效节水灌溉面积</t>
    </r>
    <r>
      <rPr>
        <sz val="12"/>
        <rFont val="Times New Roman"/>
        <charset val="134"/>
      </rPr>
      <t>4900</t>
    </r>
    <r>
      <rPr>
        <sz val="12"/>
        <rFont val="方正仿宋简体"/>
        <charset val="134"/>
      </rPr>
      <t>亩，提升农田灌溉排水、节水等配套设施建设项目。</t>
    </r>
  </si>
  <si>
    <t>水务局小计</t>
  </si>
  <si>
    <r>
      <rPr>
        <sz val="12"/>
        <rFont val="方正仿宋简体"/>
        <charset val="134"/>
      </rPr>
      <t>栋川镇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年小型水库维修养护项目</t>
    </r>
  </si>
  <si>
    <r>
      <rPr>
        <sz val="12"/>
        <rFont val="方正仿宋简体"/>
        <charset val="134"/>
      </rPr>
      <t>小箐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、黄莲箐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、团山</t>
    </r>
    <r>
      <rPr>
        <sz val="12"/>
        <rFont val="Times New Roman"/>
        <charset val="134"/>
      </rPr>
      <t xml:space="preserve"> 3</t>
    </r>
    <r>
      <rPr>
        <sz val="12"/>
        <rFont val="方正仿宋简体"/>
        <charset val="134"/>
      </rPr>
      <t>座小（二）型水库维修养护工程。</t>
    </r>
  </si>
  <si>
    <r>
      <rPr>
        <sz val="12"/>
        <rFont val="宋体"/>
        <charset val="134"/>
      </rPr>
      <t>栋川镇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年农村人居环境提升项目</t>
    </r>
  </si>
  <si>
    <t>郭家凹村</t>
  </si>
  <si>
    <r>
      <rPr>
        <sz val="12"/>
        <rFont val="宋体"/>
        <charset val="134"/>
      </rPr>
      <t>村内安全护栏围砌</t>
    </r>
    <r>
      <rPr>
        <sz val="12"/>
        <rFont val="Times New Roman"/>
        <charset val="134"/>
      </rPr>
      <t>23</t>
    </r>
    <r>
      <rPr>
        <sz val="12"/>
        <rFont val="宋体"/>
        <charset val="134"/>
      </rPr>
      <t>处</t>
    </r>
  </si>
  <si>
    <r>
      <rPr>
        <sz val="12"/>
        <rFont val="宋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118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</si>
  <si>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栋川镇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年农村人居环境整治补短板项目</t>
    </r>
  </si>
  <si>
    <r>
      <rPr>
        <sz val="12"/>
        <rFont val="宋体"/>
        <charset val="134"/>
      </rPr>
      <t>郭家凹自然村道路及排水沟污水整治，道路硬化长</t>
    </r>
    <r>
      <rPr>
        <sz val="12"/>
        <rFont val="Times New Roman"/>
        <charset val="134"/>
      </rPr>
      <t>900</t>
    </r>
    <r>
      <rPr>
        <sz val="12"/>
        <rFont val="宋体"/>
        <charset val="134"/>
      </rPr>
      <t>米等设施。</t>
    </r>
  </si>
  <si>
    <r>
      <rPr>
        <sz val="12"/>
        <rFont val="宋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76</t>
    </r>
    <r>
      <rPr>
        <sz val="12"/>
        <rFont val="宋体"/>
        <charset val="134"/>
      </rPr>
      <t>号</t>
    </r>
  </si>
  <si>
    <t>栋川镇小计</t>
  </si>
  <si>
    <r>
      <rPr>
        <sz val="12"/>
        <rFont val="方正仿宋简体"/>
        <charset val="134"/>
      </rPr>
      <t>光禄镇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年农村饮水维修养护项目</t>
    </r>
  </si>
  <si>
    <r>
      <rPr>
        <sz val="12"/>
        <rFont val="方正仿宋简体"/>
        <charset val="134"/>
      </rPr>
      <t>吴海村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新庄村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梯子村</t>
    </r>
  </si>
  <si>
    <r>
      <rPr>
        <sz val="12"/>
        <rFont val="方正仿宋简体"/>
        <charset val="134"/>
      </rPr>
      <t>民泰架设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镀锌钢管</t>
    </r>
    <r>
      <rPr>
        <sz val="12"/>
        <rFont val="Times New Roman"/>
        <charset val="134"/>
      </rPr>
      <t>1250m</t>
    </r>
    <r>
      <rPr>
        <sz val="12"/>
        <rFont val="方正仿宋简体"/>
        <charset val="134"/>
      </rPr>
      <t>；大新庄新安装水表</t>
    </r>
    <r>
      <rPr>
        <sz val="12"/>
        <rFont val="Times New Roman"/>
        <charset val="134"/>
      </rPr>
      <t>298</t>
    </r>
    <r>
      <rPr>
        <sz val="12"/>
        <rFont val="方正仿宋简体"/>
        <charset val="134"/>
      </rPr>
      <t>只，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镀锌钢管</t>
    </r>
    <r>
      <rPr>
        <sz val="12"/>
        <rFont val="Times New Roman"/>
        <charset val="134"/>
      </rPr>
      <t>390m</t>
    </r>
    <r>
      <rPr>
        <sz val="12"/>
        <rFont val="方正仿宋简体"/>
        <charset val="134"/>
      </rPr>
      <t>，</t>
    </r>
    <r>
      <rPr>
        <sz val="12"/>
        <rFont val="Times New Roman"/>
        <charset val="134"/>
      </rPr>
      <t>DN20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504m</t>
    </r>
    <r>
      <rPr>
        <sz val="12"/>
        <rFont val="方正仿宋简体"/>
        <charset val="134"/>
      </rPr>
      <t>；土窝铺架设</t>
    </r>
    <r>
      <rPr>
        <sz val="12"/>
        <rFont val="Times New Roman"/>
        <charset val="134"/>
      </rPr>
      <t>DN40</t>
    </r>
    <r>
      <rPr>
        <sz val="12"/>
        <rFont val="方正仿宋简体"/>
        <charset val="134"/>
      </rPr>
      <t>镀锌钢管更换</t>
    </r>
    <r>
      <rPr>
        <sz val="12"/>
        <rFont val="Times New Roman"/>
        <charset val="134"/>
      </rPr>
      <t>737</t>
    </r>
    <r>
      <rPr>
        <sz val="12"/>
        <rFont val="方正仿宋简体"/>
        <charset val="134"/>
      </rPr>
      <t>米，新建</t>
    </r>
    <r>
      <rPr>
        <sz val="12"/>
        <rFont val="Times New Roman"/>
        <charset val="134"/>
      </rPr>
      <t>30m³</t>
    </r>
    <r>
      <rPr>
        <sz val="12"/>
        <rFont val="方正仿宋简体"/>
        <charset val="134"/>
      </rPr>
      <t>蓄水池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个。</t>
    </r>
  </si>
  <si>
    <t>光禄镇</t>
  </si>
  <si>
    <r>
      <rPr>
        <sz val="12"/>
        <rFont val="宋体"/>
        <charset val="134"/>
      </rPr>
      <t>光禄镇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年农村人居环境整治补短板项目</t>
    </r>
  </si>
  <si>
    <r>
      <rPr>
        <sz val="12"/>
        <rFont val="宋体"/>
        <charset val="134"/>
      </rPr>
      <t>配置户外车载勾臂式垃圾箱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个。</t>
    </r>
  </si>
  <si>
    <t>光禄镇吴海村人居环境补短板项目</t>
  </si>
  <si>
    <t>吴海村</t>
  </si>
  <si>
    <r>
      <rPr>
        <sz val="12"/>
        <rFont val="宋体"/>
        <charset val="134"/>
      </rPr>
      <t>安装</t>
    </r>
    <r>
      <rPr>
        <sz val="12"/>
        <rFont val="Times New Roman"/>
        <charset val="134"/>
      </rPr>
      <t>DN300</t>
    </r>
    <r>
      <rPr>
        <sz val="12"/>
        <rFont val="宋体"/>
        <charset val="134"/>
      </rPr>
      <t>钢带波纹管</t>
    </r>
    <r>
      <rPr>
        <sz val="12"/>
        <rFont val="Times New Roman"/>
        <charset val="134"/>
      </rPr>
      <t>588.49m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>DN200</t>
    </r>
    <r>
      <rPr>
        <sz val="12"/>
        <rFont val="宋体"/>
        <charset val="134"/>
      </rPr>
      <t>钢带波纹管</t>
    </r>
    <r>
      <rPr>
        <sz val="12"/>
        <rFont val="Times New Roman"/>
        <charset val="134"/>
      </rPr>
      <t>1341m</t>
    </r>
    <r>
      <rPr>
        <sz val="12"/>
        <rFont val="宋体"/>
        <charset val="134"/>
      </rPr>
      <t>，原路面混凝土拆除</t>
    </r>
    <r>
      <rPr>
        <sz val="12"/>
        <rFont val="Times New Roman"/>
        <charset val="134"/>
      </rPr>
      <t>37.44m³</t>
    </r>
    <r>
      <rPr>
        <sz val="12"/>
        <rFont val="宋体"/>
        <charset val="134"/>
      </rPr>
      <t>，人工土方开挖</t>
    </r>
    <r>
      <rPr>
        <sz val="12"/>
        <rFont val="Times New Roman"/>
        <charset val="134"/>
      </rPr>
      <t>117.49m³</t>
    </r>
    <r>
      <rPr>
        <sz val="12"/>
        <rFont val="宋体"/>
        <charset val="134"/>
      </rPr>
      <t>，机械土方开挖</t>
    </r>
    <r>
      <rPr>
        <sz val="12"/>
        <rFont val="Times New Roman"/>
        <charset val="134"/>
      </rPr>
      <t>124.8m³</t>
    </r>
    <r>
      <rPr>
        <sz val="12"/>
        <rFont val="宋体"/>
        <charset val="134"/>
      </rPr>
      <t>，污水井安装</t>
    </r>
    <r>
      <rPr>
        <sz val="12"/>
        <rFont val="Times New Roman"/>
        <charset val="134"/>
      </rPr>
      <t>25</t>
    </r>
    <r>
      <rPr>
        <sz val="12"/>
        <rFont val="宋体"/>
        <charset val="134"/>
      </rPr>
      <t>座，</t>
    </r>
    <r>
      <rPr>
        <sz val="12"/>
        <rFont val="Times New Roman"/>
        <charset val="134"/>
      </rPr>
      <t>PVC110</t>
    </r>
    <r>
      <rPr>
        <sz val="12"/>
        <rFont val="宋体"/>
        <charset val="134"/>
      </rPr>
      <t>管安装</t>
    </r>
    <r>
      <rPr>
        <sz val="12"/>
        <rFont val="Times New Roman"/>
        <charset val="134"/>
      </rPr>
      <t>812m.</t>
    </r>
  </si>
  <si>
    <r>
      <rPr>
        <sz val="12"/>
        <rFont val="宋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90</t>
    </r>
    <r>
      <rPr>
        <sz val="12"/>
        <rFont val="宋体"/>
        <charset val="134"/>
      </rPr>
      <t>号</t>
    </r>
  </si>
  <si>
    <t>光禄镇小邑村人居环境补短板项目</t>
  </si>
  <si>
    <t>小邑村</t>
  </si>
  <si>
    <r>
      <rPr>
        <sz val="12"/>
        <rFont val="宋体"/>
        <charset val="134"/>
      </rPr>
      <t>广场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混凝土硬化</t>
    </r>
    <r>
      <rPr>
        <sz val="12"/>
        <rFont val="Times New Roman"/>
        <charset val="134"/>
      </rPr>
      <t>66</t>
    </r>
    <r>
      <rPr>
        <sz val="12"/>
        <rFont val="宋体"/>
        <charset val="134"/>
      </rPr>
      <t>立方米，浆砌石砌筑</t>
    </r>
    <r>
      <rPr>
        <sz val="12"/>
        <rFont val="Times New Roman"/>
        <charset val="134"/>
      </rPr>
      <t>141</t>
    </r>
    <r>
      <rPr>
        <sz val="12"/>
        <rFont val="宋体"/>
        <charset val="134"/>
      </rPr>
      <t>立方米，</t>
    </r>
    <r>
      <rPr>
        <sz val="12"/>
        <rFont val="Times New Roman"/>
        <charset val="134"/>
      </rPr>
      <t>DN100</t>
    </r>
    <r>
      <rPr>
        <sz val="12"/>
        <rFont val="宋体"/>
        <charset val="134"/>
      </rPr>
      <t>混凝土安装</t>
    </r>
    <r>
      <rPr>
        <sz val="12"/>
        <rFont val="Times New Roman"/>
        <charset val="134"/>
      </rPr>
      <t>66</t>
    </r>
    <r>
      <rPr>
        <sz val="12"/>
        <rFont val="宋体"/>
        <charset val="134"/>
      </rPr>
      <t>米，沟面盖板</t>
    </r>
    <r>
      <rPr>
        <sz val="12"/>
        <rFont val="Times New Roman"/>
        <charset val="134"/>
      </rPr>
      <t>440.8</t>
    </r>
    <r>
      <rPr>
        <sz val="12"/>
        <rFont val="宋体"/>
        <charset val="134"/>
      </rPr>
      <t>平方米，村组道路硬化</t>
    </r>
    <r>
      <rPr>
        <sz val="12"/>
        <rFont val="Times New Roman"/>
        <charset val="134"/>
      </rPr>
      <t>89</t>
    </r>
    <r>
      <rPr>
        <sz val="12"/>
        <rFont val="宋体"/>
        <charset val="134"/>
      </rPr>
      <t>立方米</t>
    </r>
  </si>
  <si>
    <r>
      <rPr>
        <sz val="12"/>
        <rFont val="宋体"/>
        <charset val="134"/>
      </rPr>
      <t>光禄镇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年农村人居环境提升项目</t>
    </r>
  </si>
  <si>
    <r>
      <rPr>
        <sz val="12"/>
        <rFont val="宋体"/>
        <charset val="134"/>
      </rPr>
      <t>购置户外车载钩臂式垃圾箱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个。</t>
    </r>
  </si>
  <si>
    <t>姚财农〔2022〕118号</t>
  </si>
  <si>
    <r>
      <rPr>
        <sz val="11"/>
        <rFont val="方正仿宋简体"/>
        <charset val="0"/>
      </rPr>
      <t>光禄镇</t>
    </r>
    <r>
      <rPr>
        <sz val="11"/>
        <rFont val="Times New Roman"/>
        <charset val="0"/>
      </rPr>
      <t>2022</t>
    </r>
    <r>
      <rPr>
        <sz val="11"/>
        <rFont val="方正仿宋简体"/>
        <charset val="0"/>
      </rPr>
      <t>年农村人居环境提升项目（</t>
    </r>
    <r>
      <rPr>
        <sz val="11"/>
        <rFont val="Times New Roman"/>
        <charset val="0"/>
      </rPr>
      <t>2</t>
    </r>
    <r>
      <rPr>
        <sz val="11"/>
        <rFont val="方正仿宋简体"/>
        <charset val="0"/>
      </rPr>
      <t>）</t>
    </r>
  </si>
  <si>
    <r>
      <rPr>
        <sz val="12"/>
        <rFont val="宋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126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</si>
  <si>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光禄镇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年农村小型公益性基础设施补短板项目</t>
    </r>
  </si>
  <si>
    <r>
      <rPr>
        <sz val="12"/>
        <rFont val="宋体"/>
        <charset val="134"/>
      </rPr>
      <t>建塔脚村场地硬化长</t>
    </r>
    <r>
      <rPr>
        <sz val="12"/>
        <rFont val="Times New Roman"/>
        <charset val="134"/>
      </rPr>
      <t>21</t>
    </r>
    <r>
      <rPr>
        <sz val="12"/>
        <rFont val="宋体"/>
        <charset val="134"/>
      </rPr>
      <t>米、宽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米，</t>
    </r>
    <r>
      <rPr>
        <sz val="12"/>
        <rFont val="Times New Roman"/>
        <charset val="134"/>
      </rPr>
      <t>C20</t>
    </r>
    <r>
      <rPr>
        <sz val="12"/>
        <rFont val="宋体"/>
        <charset val="134"/>
      </rPr>
      <t>混凝土、垫层浇筑、砖面层铺设等设施。</t>
    </r>
  </si>
  <si>
    <t>光禄镇小计</t>
  </si>
  <si>
    <r>
      <rPr>
        <sz val="12"/>
        <rFont val="方正仿宋简体"/>
        <charset val="134"/>
      </rPr>
      <t>前场镇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年小型水库维修养护项目</t>
    </r>
  </si>
  <si>
    <t>前场镇</t>
  </si>
  <si>
    <r>
      <rPr>
        <sz val="12"/>
        <rFont val="方正仿宋简体"/>
        <charset val="134"/>
      </rPr>
      <t>对打厂箐、小横山、罗家箐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座小（二）型水库进行维修养护，确保能够安全运行，满足灌溉需求。</t>
    </r>
  </si>
  <si>
    <t>前场镇石河村人居环境补短板项目</t>
  </si>
  <si>
    <t>石河村</t>
  </si>
  <si>
    <r>
      <rPr>
        <sz val="12"/>
        <rFont val="宋体"/>
        <charset val="134"/>
      </rPr>
      <t>路面修复</t>
    </r>
    <r>
      <rPr>
        <sz val="12"/>
        <rFont val="Times New Roman"/>
        <charset val="134"/>
      </rPr>
      <t>16m</t>
    </r>
    <r>
      <rPr>
        <sz val="12"/>
        <rFont val="宋体"/>
        <charset val="134"/>
      </rPr>
      <t>，排水沟修复</t>
    </r>
    <r>
      <rPr>
        <sz val="12"/>
        <rFont val="Times New Roman"/>
        <charset val="134"/>
      </rPr>
      <t>13.65m</t>
    </r>
    <r>
      <rPr>
        <sz val="12"/>
        <rFont val="宋体"/>
        <charset val="134"/>
      </rPr>
      <t>，水泥涵管拆除</t>
    </r>
    <r>
      <rPr>
        <sz val="12"/>
        <rFont val="Times New Roman"/>
        <charset val="134"/>
      </rPr>
      <t>10m</t>
    </r>
    <r>
      <rPr>
        <sz val="12"/>
        <rFont val="宋体"/>
        <charset val="134"/>
      </rPr>
      <t>，挡墙支砌</t>
    </r>
    <r>
      <rPr>
        <sz val="12"/>
        <rFont val="Times New Roman"/>
        <charset val="134"/>
      </rPr>
      <t>11.2m</t>
    </r>
    <r>
      <rPr>
        <sz val="12"/>
        <rFont val="宋体"/>
        <charset val="134"/>
      </rPr>
      <t>，破损井盖更换</t>
    </r>
    <r>
      <rPr>
        <sz val="12"/>
        <rFont val="Times New Roman"/>
        <charset val="134"/>
      </rPr>
      <t>22</t>
    </r>
    <r>
      <rPr>
        <sz val="12"/>
        <rFont val="宋体"/>
        <charset val="134"/>
      </rPr>
      <t>个，排水沟浇筑</t>
    </r>
    <r>
      <rPr>
        <sz val="12"/>
        <rFont val="Times New Roman"/>
        <charset val="134"/>
      </rPr>
      <t>10m</t>
    </r>
    <r>
      <rPr>
        <sz val="12"/>
        <rFont val="宋体"/>
        <charset val="134"/>
      </rPr>
      <t>，排水沟盖板浇筑</t>
    </r>
    <r>
      <rPr>
        <sz val="12"/>
        <rFont val="Times New Roman"/>
        <charset val="134"/>
      </rPr>
      <t>13.7m</t>
    </r>
    <r>
      <rPr>
        <sz val="12"/>
        <rFont val="宋体"/>
        <charset val="134"/>
      </rPr>
      <t>，牛舍改造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座，卫生公厕改造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</t>
    </r>
  </si>
  <si>
    <r>
      <rPr>
        <sz val="12"/>
        <rFont val="方正仿宋简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〕</t>
    </r>
    <r>
      <rPr>
        <sz val="12"/>
        <rFont val="Times New Roman"/>
        <charset val="134"/>
      </rPr>
      <t>90</t>
    </r>
    <r>
      <rPr>
        <sz val="12"/>
        <rFont val="方正仿宋简体"/>
        <charset val="134"/>
      </rPr>
      <t>号</t>
    </r>
  </si>
  <si>
    <r>
      <rPr>
        <sz val="12"/>
        <rFont val="宋体"/>
        <charset val="134"/>
      </rPr>
      <t>前场镇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年农村小型公益性基础设施补短板项目</t>
    </r>
  </si>
  <si>
    <r>
      <rPr>
        <sz val="12"/>
        <rFont val="宋体"/>
        <charset val="134"/>
      </rPr>
      <t>王朝村排水沟浇筑</t>
    </r>
    <r>
      <rPr>
        <sz val="12"/>
        <rFont val="Times New Roman"/>
        <charset val="134"/>
      </rPr>
      <t>65</t>
    </r>
    <r>
      <rPr>
        <sz val="12"/>
        <rFont val="宋体"/>
        <charset val="134"/>
      </rPr>
      <t>米，浇筑盖板长</t>
    </r>
    <r>
      <rPr>
        <sz val="12"/>
        <rFont val="Times New Roman"/>
        <charset val="134"/>
      </rPr>
      <t>77</t>
    </r>
    <r>
      <rPr>
        <sz val="12"/>
        <rFont val="宋体"/>
        <charset val="134"/>
      </rPr>
      <t>米，道路沟渠支砌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米；稗子田村道路沟渠支砌</t>
    </r>
    <r>
      <rPr>
        <sz val="12"/>
        <rFont val="Times New Roman"/>
        <charset val="134"/>
      </rPr>
      <t>476.5</t>
    </r>
    <r>
      <rPr>
        <sz val="12"/>
        <rFont val="宋体"/>
        <charset val="134"/>
      </rPr>
      <t>米；木署村栅栏安装</t>
    </r>
    <r>
      <rPr>
        <sz val="12"/>
        <rFont val="Times New Roman"/>
        <charset val="134"/>
      </rPr>
      <t>240</t>
    </r>
    <r>
      <rPr>
        <sz val="12"/>
        <rFont val="宋体"/>
        <charset val="134"/>
      </rPr>
      <t>米，道路沟渠支砌</t>
    </r>
    <r>
      <rPr>
        <sz val="12"/>
        <rFont val="Times New Roman"/>
        <charset val="134"/>
      </rPr>
      <t>79</t>
    </r>
    <r>
      <rPr>
        <sz val="12"/>
        <rFont val="宋体"/>
        <charset val="134"/>
      </rPr>
      <t>米；新街社区栅栏安装</t>
    </r>
    <r>
      <rPr>
        <sz val="12"/>
        <rFont val="Times New Roman"/>
        <charset val="134"/>
      </rPr>
      <t>273</t>
    </r>
    <r>
      <rPr>
        <sz val="12"/>
        <rFont val="宋体"/>
        <charset val="134"/>
      </rPr>
      <t>米；庄科村建休闲长廊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座长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米；石河村安全护栏安装</t>
    </r>
    <r>
      <rPr>
        <sz val="12"/>
        <rFont val="Times New Roman"/>
        <charset val="134"/>
      </rPr>
      <t>190</t>
    </r>
    <r>
      <rPr>
        <sz val="12"/>
        <rFont val="宋体"/>
        <charset val="134"/>
      </rPr>
      <t>米。</t>
    </r>
  </si>
  <si>
    <t>前场镇小计</t>
  </si>
  <si>
    <r>
      <rPr>
        <sz val="12"/>
        <rFont val="方正仿宋简体"/>
        <charset val="134"/>
      </rPr>
      <t>官屯镇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年农村饮水维修养护项目</t>
    </r>
  </si>
  <si>
    <t>官屯镇</t>
  </si>
  <si>
    <r>
      <rPr>
        <sz val="12"/>
        <rFont val="方正仿宋简体"/>
        <charset val="134"/>
      </rPr>
      <t>三角村中村组建机井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眼、马游村田房组建机井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眼；黄泥塘村金家坡架设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1000</t>
    </r>
    <r>
      <rPr>
        <sz val="12"/>
        <rFont val="方正仿宋简体"/>
        <charset val="134"/>
      </rPr>
      <t>米；巴拉</t>
    </r>
    <r>
      <rPr>
        <sz val="12"/>
        <rFont val="宋体"/>
        <charset val="134"/>
      </rPr>
      <t>鲊</t>
    </r>
    <r>
      <rPr>
        <sz val="12"/>
        <rFont val="方正仿宋简体"/>
        <charset val="134"/>
      </rPr>
      <t>村马尾箐组架设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500</t>
    </r>
    <r>
      <rPr>
        <sz val="12"/>
        <rFont val="方正仿宋简体"/>
        <charset val="134"/>
      </rPr>
      <t>米；葡萄村嗯楞山架设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600</t>
    </r>
    <r>
      <rPr>
        <sz val="12"/>
        <rFont val="方正仿宋简体"/>
        <charset val="134"/>
      </rPr>
      <t>米；山坡村毛家组、山后组架设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700</t>
    </r>
    <r>
      <rPr>
        <sz val="12"/>
        <rFont val="方正仿宋简体"/>
        <charset val="134"/>
      </rPr>
      <t>米。</t>
    </r>
  </si>
  <si>
    <r>
      <rPr>
        <sz val="12"/>
        <rFont val="方正仿宋简体"/>
        <charset val="134"/>
      </rPr>
      <t>官屯镇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年小型水库维修养护项目</t>
    </r>
  </si>
  <si>
    <r>
      <rPr>
        <sz val="12"/>
        <rFont val="方正仿宋简体"/>
        <charset val="134"/>
      </rPr>
      <t>俞家坝、大龙潭、老青山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座小（二）型水库的防汛公路、管理房、大坝岸坡排水沟进行修复，输水涵洞闸门启闭机维修保养，更换水位尺。</t>
    </r>
  </si>
  <si>
    <r>
      <rPr>
        <sz val="12"/>
        <rFont val="方正仿宋简体"/>
        <charset val="134"/>
      </rPr>
      <t>山坡村</t>
    </r>
    <r>
      <rPr>
        <sz val="12"/>
        <rFont val="Times New Roman"/>
        <charset val="134"/>
      </rPr>
      <t xml:space="preserve">  </t>
    </r>
    <r>
      <rPr>
        <sz val="12"/>
        <rFont val="方正仿宋简体"/>
        <charset val="134"/>
      </rPr>
      <t>巴拉</t>
    </r>
    <r>
      <rPr>
        <sz val="12"/>
        <rFont val="宋体"/>
        <charset val="134"/>
      </rPr>
      <t>鲊</t>
    </r>
    <r>
      <rPr>
        <sz val="12"/>
        <rFont val="方正仿宋简体"/>
        <charset val="134"/>
      </rPr>
      <t>村马游村</t>
    </r>
  </si>
  <si>
    <r>
      <rPr>
        <sz val="12"/>
        <rFont val="方正仿宋简体"/>
        <charset val="134"/>
      </rPr>
      <t>山坡村山脚组架设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400</t>
    </r>
    <r>
      <rPr>
        <sz val="12"/>
        <rFont val="方正仿宋简体"/>
        <charset val="134"/>
      </rPr>
      <t>米；巴拉</t>
    </r>
    <r>
      <rPr>
        <sz val="12"/>
        <rFont val="宋体"/>
        <charset val="134"/>
      </rPr>
      <t>鲊</t>
    </r>
    <r>
      <rPr>
        <sz val="12"/>
        <rFont val="方正仿宋简体"/>
        <charset val="134"/>
      </rPr>
      <t>村仙鹅塘架设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1500</t>
    </r>
    <r>
      <rPr>
        <sz val="12"/>
        <rFont val="方正仿宋简体"/>
        <charset val="134"/>
      </rPr>
      <t>米；马游村麻姑地水泵及线路更换。</t>
    </r>
  </si>
  <si>
    <r>
      <rPr>
        <sz val="12"/>
        <rFont val="宋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号、</t>
    </r>
    <r>
      <rPr>
        <sz val="12"/>
        <rFont val="Times New Roman"/>
        <charset val="134"/>
      </rPr>
      <t>42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</si>
  <si>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官屯镇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年农村人居环境整治补短板项目</t>
    </r>
  </si>
  <si>
    <r>
      <rPr>
        <sz val="12"/>
        <rFont val="宋体"/>
        <charset val="134"/>
      </rPr>
      <t>配置户外车载勾臂式垃圾箱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个，</t>
    </r>
    <r>
      <rPr>
        <sz val="12"/>
        <rFont val="Times New Roman"/>
        <charset val="134"/>
      </rPr>
      <t>240</t>
    </r>
    <r>
      <rPr>
        <sz val="12"/>
        <rFont val="宋体"/>
        <charset val="134"/>
      </rPr>
      <t>升户外塑料垃圾桶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个。</t>
    </r>
  </si>
  <si>
    <t>官屯镇官屯社区花卉产业合作社建设项目</t>
  </si>
  <si>
    <t>官屯社区</t>
  </si>
  <si>
    <r>
      <rPr>
        <sz val="12"/>
        <rFont val="宋体"/>
        <charset val="134"/>
      </rPr>
      <t>成立花卉产业合作社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个，建设种植大棚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亩。</t>
    </r>
  </si>
  <si>
    <t>官屯镇马游村委会特色蔬菜产业精加工建设项目</t>
  </si>
  <si>
    <t>马游村</t>
  </si>
  <si>
    <r>
      <rPr>
        <sz val="12"/>
        <rFont val="宋体"/>
        <charset val="134"/>
      </rPr>
      <t>建设特色蔬菜加工基地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亩</t>
    </r>
  </si>
  <si>
    <t>官屯镇巴拉鲊村农旅融合乡村振兴产业示范园建设项目</t>
  </si>
  <si>
    <t>巴拉鲊村</t>
  </si>
  <si>
    <r>
      <rPr>
        <sz val="12"/>
        <rFont val="宋体"/>
        <charset val="134"/>
      </rPr>
      <t>建设农旅融合产业示范园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座，主要包括：农贸市场</t>
    </r>
    <r>
      <rPr>
        <sz val="12"/>
        <rFont val="Times New Roman"/>
        <charset val="134"/>
      </rPr>
      <t>600</t>
    </r>
    <r>
      <rPr>
        <sz val="12"/>
        <rFont val="宋体"/>
        <charset val="134"/>
      </rPr>
      <t>㎡，建设公厕</t>
    </r>
    <r>
      <rPr>
        <sz val="12"/>
        <rFont val="Times New Roman"/>
        <charset val="134"/>
      </rPr>
      <t>87</t>
    </r>
    <r>
      <rPr>
        <sz val="12"/>
        <rFont val="宋体"/>
        <charset val="134"/>
      </rPr>
      <t>㎡，乡村旅游公益基础设施建设，包括均</t>
    </r>
    <r>
      <rPr>
        <sz val="12"/>
        <rFont val="Times New Roman"/>
        <charset val="134"/>
      </rPr>
      <t>1.5</t>
    </r>
    <r>
      <rPr>
        <sz val="12"/>
        <rFont val="宋体"/>
        <charset val="134"/>
      </rPr>
      <t>米宽旅游道路石板铺设</t>
    </r>
    <r>
      <rPr>
        <sz val="12"/>
        <rFont val="Times New Roman"/>
        <charset val="134"/>
      </rPr>
      <t>1200m</t>
    </r>
    <r>
      <rPr>
        <sz val="12"/>
        <rFont val="宋体"/>
        <charset val="134"/>
      </rPr>
      <t>，砖切体支砌</t>
    </r>
    <r>
      <rPr>
        <sz val="12"/>
        <rFont val="Times New Roman"/>
        <charset val="134"/>
      </rPr>
      <t>284m³</t>
    </r>
    <r>
      <rPr>
        <sz val="12"/>
        <rFont val="宋体"/>
        <charset val="134"/>
      </rPr>
      <t>，场地硬化</t>
    </r>
    <r>
      <rPr>
        <sz val="12"/>
        <rFont val="Times New Roman"/>
        <charset val="134"/>
      </rPr>
      <t>340</t>
    </r>
    <r>
      <rPr>
        <sz val="12"/>
        <rFont val="宋体"/>
        <charset val="134"/>
      </rPr>
      <t>㎡；开展村庄环境环境提升，包括均宽</t>
    </r>
    <r>
      <rPr>
        <sz val="12"/>
        <rFont val="Times New Roman"/>
        <charset val="134"/>
      </rPr>
      <t>2.5</t>
    </r>
    <r>
      <rPr>
        <sz val="12"/>
        <rFont val="宋体"/>
        <charset val="134"/>
      </rPr>
      <t>米入户道路硬化</t>
    </r>
    <r>
      <rPr>
        <sz val="12"/>
        <rFont val="Times New Roman"/>
        <charset val="134"/>
      </rPr>
      <t>900m</t>
    </r>
    <r>
      <rPr>
        <sz val="12"/>
        <rFont val="宋体"/>
        <charset val="134"/>
      </rPr>
      <t>，部分路面修复，户外便民桌椅砼浇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套，开展旅游发展监测对象脱贫人口技能培训。</t>
    </r>
  </si>
  <si>
    <r>
      <rPr>
        <sz val="12"/>
        <rFont val="宋体"/>
        <charset val="134"/>
      </rPr>
      <t>官屯镇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年农村人居环境提升项目</t>
    </r>
  </si>
  <si>
    <r>
      <rPr>
        <sz val="12"/>
        <rFont val="宋体"/>
        <charset val="134"/>
      </rPr>
      <t>砍伐修理沿岸树木</t>
    </r>
    <r>
      <rPr>
        <sz val="12"/>
        <rFont val="Times New Roman"/>
        <charset val="134"/>
      </rPr>
      <t>48</t>
    </r>
    <r>
      <rPr>
        <sz val="12"/>
        <rFont val="宋体"/>
        <charset val="134"/>
      </rPr>
      <t>棵、修理树木</t>
    </r>
    <r>
      <rPr>
        <sz val="12"/>
        <rFont val="Times New Roman"/>
        <charset val="134"/>
      </rPr>
      <t>105</t>
    </r>
    <r>
      <rPr>
        <sz val="12"/>
        <rFont val="宋体"/>
        <charset val="134"/>
      </rPr>
      <t>棵；河梗沿途杂草清理</t>
    </r>
    <r>
      <rPr>
        <sz val="12"/>
        <rFont val="Times New Roman"/>
        <charset val="134"/>
      </rPr>
      <t>2000</t>
    </r>
    <r>
      <rPr>
        <sz val="12"/>
        <rFont val="宋体"/>
        <charset val="134"/>
      </rPr>
      <t>㎡；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河道垃圾清理</t>
    </r>
    <r>
      <rPr>
        <sz val="12"/>
        <rFont val="Times New Roman"/>
        <charset val="134"/>
      </rPr>
      <t>150m³</t>
    </r>
    <r>
      <rPr>
        <sz val="12"/>
        <rFont val="宋体"/>
        <charset val="134"/>
      </rPr>
      <t>、河道清漂</t>
    </r>
    <r>
      <rPr>
        <sz val="12"/>
        <rFont val="Times New Roman"/>
        <charset val="134"/>
      </rPr>
      <t>600</t>
    </r>
    <r>
      <rPr>
        <sz val="12"/>
        <rFont val="宋体"/>
        <charset val="134"/>
      </rPr>
      <t>㎡。项目建成后改善赵家李贽桥段河道生态环境，提高沿河景观质量，提高人居环境水平，促进农旅融合发展，提高村民获得感、幸福感。</t>
    </r>
  </si>
  <si>
    <r>
      <rPr>
        <sz val="11"/>
        <rFont val="方正仿宋简体"/>
        <charset val="0"/>
      </rPr>
      <t>官屯镇</t>
    </r>
    <r>
      <rPr>
        <sz val="11"/>
        <rFont val="Times New Roman"/>
        <charset val="0"/>
      </rPr>
      <t>2022</t>
    </r>
    <r>
      <rPr>
        <sz val="11"/>
        <rFont val="方正仿宋简体"/>
        <charset val="0"/>
      </rPr>
      <t>年农村人居环境提升项目（2）</t>
    </r>
  </si>
  <si>
    <r>
      <rPr>
        <sz val="12"/>
        <rFont val="方正仿宋简体"/>
        <charset val="134"/>
      </rPr>
      <t>官屯镇巴拉</t>
    </r>
    <r>
      <rPr>
        <sz val="12"/>
        <rFont val="宋体"/>
        <charset val="134"/>
      </rPr>
      <t>鲊</t>
    </r>
    <r>
      <rPr>
        <sz val="12"/>
        <rFont val="方正仿宋简体"/>
        <charset val="134"/>
      </rPr>
      <t>村乡村振兴示范村建设项目</t>
    </r>
  </si>
  <si>
    <r>
      <rPr>
        <sz val="12"/>
        <rFont val="方正仿宋简体"/>
        <charset val="134"/>
      </rPr>
      <t>巴拉</t>
    </r>
    <r>
      <rPr>
        <sz val="12"/>
        <rFont val="宋体"/>
        <charset val="134"/>
      </rPr>
      <t>鲊</t>
    </r>
    <r>
      <rPr>
        <sz val="12"/>
        <rFont val="方正仿宋简体"/>
        <charset val="134"/>
      </rPr>
      <t>村</t>
    </r>
  </si>
  <si>
    <r>
      <rPr>
        <sz val="12"/>
        <rFont val="Times New Roman"/>
        <charset val="134"/>
      </rPr>
      <t>1.</t>
    </r>
    <r>
      <rPr>
        <sz val="12"/>
        <rFont val="方正仿宋简体"/>
        <charset val="134"/>
      </rPr>
      <t>产业发展项目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个；</t>
    </r>
    <r>
      <rPr>
        <sz val="12"/>
        <rFont val="Times New Roman"/>
        <charset val="134"/>
      </rPr>
      <t>2.</t>
    </r>
    <r>
      <rPr>
        <sz val="12"/>
        <rFont val="方正仿宋简体"/>
        <charset val="134"/>
      </rPr>
      <t>农村环境整治，赵家、杨水沟村内道路硬化</t>
    </r>
    <r>
      <rPr>
        <sz val="12"/>
        <rFont val="Times New Roman"/>
        <charset val="134"/>
      </rPr>
      <t>1820</t>
    </r>
    <r>
      <rPr>
        <sz val="12"/>
        <rFont val="方正仿宋简体"/>
        <charset val="134"/>
      </rPr>
      <t>米，连厂大河赵家段河道清淤疏浚，建设生态河步道；安装太阳能路灯</t>
    </r>
    <r>
      <rPr>
        <sz val="12"/>
        <rFont val="Times New Roman"/>
        <charset val="134"/>
      </rPr>
      <t>40</t>
    </r>
    <r>
      <rPr>
        <sz val="12"/>
        <rFont val="方正仿宋简体"/>
        <charset val="134"/>
      </rPr>
      <t>盏；新建卫生公厕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座，改造卫生厕所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座，建设垃圾中转站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个，购置安放分类垃圾桶</t>
    </r>
    <r>
      <rPr>
        <sz val="12"/>
        <rFont val="Times New Roman"/>
        <charset val="134"/>
      </rPr>
      <t>20</t>
    </r>
    <r>
      <rPr>
        <sz val="12"/>
        <rFont val="方正仿宋简体"/>
        <charset val="134"/>
      </rPr>
      <t>套，实施农户门前屋后小花园、小菜园、小果园风貌改造；</t>
    </r>
    <r>
      <rPr>
        <sz val="12"/>
        <rFont val="Times New Roman"/>
        <charset val="134"/>
      </rPr>
      <t>3.</t>
    </r>
    <r>
      <rPr>
        <sz val="12"/>
        <rFont val="方正仿宋简体"/>
        <charset val="134"/>
      </rPr>
      <t>新建党建文化长廊</t>
    </r>
    <r>
      <rPr>
        <sz val="12"/>
        <rFont val="Times New Roman"/>
        <charset val="134"/>
      </rPr>
      <t>20</t>
    </r>
    <r>
      <rPr>
        <sz val="12"/>
        <rFont val="方正仿宋简体"/>
        <charset val="134"/>
      </rPr>
      <t>米。</t>
    </r>
    <r>
      <rPr>
        <sz val="12"/>
        <rFont val="Times New Roman"/>
        <charset val="134"/>
      </rPr>
      <t>3.</t>
    </r>
    <r>
      <rPr>
        <sz val="12"/>
        <rFont val="方正仿宋简体"/>
        <charset val="134"/>
      </rPr>
      <t>吴家党建文化活动室</t>
    </r>
    <r>
      <rPr>
        <sz val="12"/>
        <rFont val="Times New Roman"/>
        <charset val="134"/>
      </rPr>
      <t>120</t>
    </r>
    <r>
      <rPr>
        <sz val="12"/>
        <rFont val="方正仿宋简体"/>
        <charset val="134"/>
      </rPr>
      <t>平方米等配套设施；</t>
    </r>
    <r>
      <rPr>
        <sz val="12"/>
        <rFont val="Times New Roman"/>
        <charset val="134"/>
      </rPr>
      <t>4.</t>
    </r>
    <r>
      <rPr>
        <sz val="12"/>
        <rFont val="方正仿宋简体"/>
        <charset val="134"/>
      </rPr>
      <t>建设赵家、吴家红色文化广场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座。</t>
    </r>
  </si>
  <si>
    <t>组织部、财政局</t>
  </si>
  <si>
    <r>
      <rPr>
        <sz val="12"/>
        <rFont val="宋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号</t>
    </r>
  </si>
  <si>
    <t>官屯镇小计</t>
  </si>
  <si>
    <r>
      <rPr>
        <sz val="12"/>
        <rFont val="方正仿宋简体"/>
        <charset val="134"/>
      </rPr>
      <t>太平镇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年农村饮水维修养护项目</t>
    </r>
  </si>
  <si>
    <r>
      <rPr>
        <sz val="12"/>
        <rFont val="方正仿宋简体"/>
        <charset val="134"/>
      </rPr>
      <t>太平村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陈家村</t>
    </r>
  </si>
  <si>
    <r>
      <rPr>
        <sz val="12"/>
        <rFont val="方正仿宋简体"/>
        <charset val="134"/>
      </rPr>
      <t>高家田修复蓄水池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个，加盖板，加高</t>
    </r>
    <r>
      <rPr>
        <sz val="12"/>
        <rFont val="Times New Roman"/>
        <charset val="134"/>
      </rPr>
      <t>0.5</t>
    </r>
    <r>
      <rPr>
        <sz val="12"/>
        <rFont val="方正仿宋简体"/>
        <charset val="134"/>
      </rPr>
      <t>米及水池维修；老李冲刘家架设</t>
    </r>
    <r>
      <rPr>
        <sz val="12"/>
        <rFont val="Times New Roman"/>
        <charset val="134"/>
      </rPr>
      <t>DN20</t>
    </r>
    <r>
      <rPr>
        <sz val="12"/>
        <rFont val="方正仿宋简体"/>
        <charset val="134"/>
      </rPr>
      <t>镀锌钢管</t>
    </r>
    <r>
      <rPr>
        <sz val="12"/>
        <rFont val="Times New Roman"/>
        <charset val="134"/>
      </rPr>
      <t>900</t>
    </r>
    <r>
      <rPr>
        <sz val="12"/>
        <rFont val="方正仿宋简体"/>
        <charset val="134"/>
      </rPr>
      <t>米。</t>
    </r>
  </si>
  <si>
    <t>太平镇</t>
  </si>
  <si>
    <r>
      <rPr>
        <sz val="12"/>
        <rFont val="方正仿宋简体"/>
        <charset val="134"/>
      </rPr>
      <t>太平镇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年小型水库维修养护项目</t>
    </r>
  </si>
  <si>
    <r>
      <rPr>
        <sz val="12"/>
        <rFont val="方正仿宋简体"/>
        <charset val="134"/>
      </rPr>
      <t>险丰、烂泥箐、牯牛箐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座小（二）型水库进行维修养护，确保能够安全运行，满足灌溉需求。</t>
    </r>
  </si>
  <si>
    <r>
      <rPr>
        <sz val="11"/>
        <rFont val="方正仿宋简体"/>
        <charset val="134"/>
      </rPr>
      <t>太平镇</t>
    </r>
    <r>
      <rPr>
        <sz val="11"/>
        <rFont val="Times New Roman"/>
        <charset val="134"/>
      </rPr>
      <t>2022</t>
    </r>
    <r>
      <rPr>
        <sz val="11"/>
        <rFont val="方正仿宋简体"/>
        <charset val="134"/>
      </rPr>
      <t>年农村人居环境提升项目（1）</t>
    </r>
  </si>
  <si>
    <t>白石地村     太平村</t>
  </si>
  <si>
    <r>
      <rPr>
        <sz val="12"/>
        <rFont val="宋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〕126号</t>
    </r>
  </si>
  <si>
    <t>太平镇太平村杨家凹农旅融合乡村振兴产业示范园建设项目</t>
  </si>
  <si>
    <t>太平村</t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</si>
  <si>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>农贸市场建设：场地硬化</t>
    </r>
    <r>
      <rPr>
        <sz val="12"/>
        <rFont val="Times New Roman"/>
        <charset val="134"/>
      </rPr>
      <t>2250</t>
    </r>
    <r>
      <rPr>
        <sz val="12"/>
        <rFont val="宋体"/>
        <charset val="134"/>
      </rPr>
      <t>平方米，农特产品交易平台</t>
    </r>
    <r>
      <rPr>
        <sz val="12"/>
        <rFont val="Times New Roman"/>
        <charset val="134"/>
      </rPr>
      <t>300</t>
    </r>
    <r>
      <rPr>
        <sz val="12"/>
        <rFont val="宋体"/>
        <charset val="134"/>
      </rPr>
      <t>平方米；</t>
    </r>
    <r>
      <rPr>
        <sz val="12"/>
        <rFont val="Times New Roman"/>
        <charset val="134"/>
      </rPr>
      <t>2.</t>
    </r>
    <r>
      <rPr>
        <sz val="12"/>
        <rFont val="宋体"/>
        <charset val="134"/>
      </rPr>
      <t>特色农业、渔业体验区建设：园区内果蔬采摘产业路</t>
    </r>
    <r>
      <rPr>
        <sz val="12"/>
        <rFont val="Times New Roman"/>
        <charset val="134"/>
      </rPr>
      <t>600</t>
    </r>
    <r>
      <rPr>
        <sz val="12"/>
        <rFont val="宋体"/>
        <charset val="134"/>
      </rPr>
      <t>米、优质林果种植</t>
    </r>
    <r>
      <rPr>
        <sz val="12"/>
        <rFont val="Times New Roman"/>
        <charset val="134"/>
      </rPr>
      <t>1.5</t>
    </r>
    <r>
      <rPr>
        <sz val="12"/>
        <rFont val="宋体"/>
        <charset val="134"/>
      </rPr>
      <t>亩，新建灌溉水塘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座，场地硬化</t>
    </r>
    <r>
      <rPr>
        <sz val="12"/>
        <rFont val="Times New Roman"/>
        <charset val="134"/>
      </rPr>
      <t>120</t>
    </r>
    <r>
      <rPr>
        <sz val="12"/>
        <rFont val="宋体"/>
        <charset val="134"/>
      </rPr>
      <t>平方米；</t>
    </r>
    <r>
      <rPr>
        <sz val="12"/>
        <rFont val="Times New Roman"/>
        <charset val="134"/>
      </rPr>
      <t>3.</t>
    </r>
    <r>
      <rPr>
        <sz val="12"/>
        <rFont val="宋体"/>
        <charset val="134"/>
      </rPr>
      <t>小型公益性基础设施农村人居环境整治项目：</t>
    </r>
    <r>
      <rPr>
        <sz val="12"/>
        <rFont val="Times New Roman"/>
        <charset val="134"/>
      </rPr>
      <t>2.5</t>
    </r>
    <r>
      <rPr>
        <sz val="12"/>
        <rFont val="宋体"/>
        <charset val="134"/>
      </rPr>
      <t>米宽通村道路</t>
    </r>
    <r>
      <rPr>
        <sz val="12"/>
        <rFont val="Times New Roman"/>
        <charset val="134"/>
      </rPr>
      <t>880</t>
    </r>
    <r>
      <rPr>
        <sz val="12"/>
        <rFont val="宋体"/>
        <charset val="134"/>
      </rPr>
      <t>米，水源地</t>
    </r>
    <r>
      <rPr>
        <sz val="12"/>
        <rFont val="Times New Roman"/>
        <charset val="134"/>
      </rPr>
      <t>DN50</t>
    </r>
    <r>
      <rPr>
        <sz val="12"/>
        <rFont val="宋体"/>
        <charset val="134"/>
      </rPr>
      <t>管道改造</t>
    </r>
    <r>
      <rPr>
        <sz val="12"/>
        <rFont val="Times New Roman"/>
        <charset val="134"/>
      </rPr>
      <t>1800</t>
    </r>
    <r>
      <rPr>
        <sz val="12"/>
        <rFont val="宋体"/>
        <charset val="134"/>
      </rPr>
      <t>米，污水设施配套氧化池两个容积</t>
    </r>
    <r>
      <rPr>
        <sz val="12"/>
        <rFont val="Times New Roman"/>
        <charset val="134"/>
      </rPr>
      <t>48</t>
    </r>
    <r>
      <rPr>
        <sz val="12"/>
        <rFont val="宋体"/>
        <charset val="134"/>
      </rPr>
      <t>立方米，新建公厕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平方米，乡村振兴产业示范园基础设施提升包括环境整治、排水沟盖板浇筑等。</t>
    </r>
  </si>
  <si>
    <r>
      <rPr>
        <sz val="12"/>
        <rFont val="方正仿宋简体"/>
        <charset val="134"/>
      </rPr>
      <t>摆衣村架设</t>
    </r>
    <r>
      <rPr>
        <sz val="12"/>
        <rFont val="Times New Roman"/>
        <charset val="134"/>
      </rPr>
      <t>GN20</t>
    </r>
    <r>
      <rPr>
        <sz val="12"/>
        <rFont val="方正仿宋简体"/>
        <charset val="134"/>
      </rPr>
      <t>镀锌钢管</t>
    </r>
    <r>
      <rPr>
        <sz val="12"/>
        <rFont val="Times New Roman"/>
        <charset val="134"/>
      </rPr>
      <t>1500</t>
    </r>
    <r>
      <rPr>
        <sz val="12"/>
        <rFont val="方正仿宋简体"/>
        <charset val="134"/>
      </rPr>
      <t>米；杨家凹架设</t>
    </r>
    <r>
      <rPr>
        <sz val="12"/>
        <rFont val="Times New Roman"/>
        <charset val="134"/>
      </rPr>
      <t>GN25</t>
    </r>
    <r>
      <rPr>
        <sz val="12"/>
        <rFont val="方正仿宋简体"/>
        <charset val="134"/>
      </rPr>
      <t>镀锌钢管</t>
    </r>
    <r>
      <rPr>
        <sz val="12"/>
        <rFont val="Times New Roman"/>
        <charset val="134"/>
      </rPr>
      <t>1500</t>
    </r>
    <r>
      <rPr>
        <sz val="12"/>
        <rFont val="方正仿宋简体"/>
        <charset val="134"/>
      </rPr>
      <t>米。</t>
    </r>
  </si>
  <si>
    <t>太平镇小计</t>
  </si>
  <si>
    <r>
      <rPr>
        <sz val="12"/>
        <rFont val="宋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号、</t>
    </r>
    <r>
      <rPr>
        <sz val="12"/>
        <rFont val="Times New Roman"/>
        <charset val="134"/>
      </rPr>
      <t>43</t>
    </r>
    <r>
      <rPr>
        <sz val="12"/>
        <rFont val="宋体"/>
        <charset val="134"/>
      </rPr>
      <t>号</t>
    </r>
  </si>
  <si>
    <r>
      <rPr>
        <sz val="12"/>
        <rFont val="方正仿宋简体"/>
        <charset val="134"/>
      </rPr>
      <t>弥兴镇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年小型水库维修养护项目</t>
    </r>
  </si>
  <si>
    <t>弥兴镇</t>
  </si>
  <si>
    <r>
      <rPr>
        <sz val="12"/>
        <rFont val="方正仿宋简体"/>
        <charset val="134"/>
      </rPr>
      <t>小龙潭水库、沙地海水库、石盆水库、黑箐水库、平掌坝水库、龙马箐水库</t>
    </r>
    <r>
      <rPr>
        <sz val="12"/>
        <rFont val="Times New Roman"/>
        <charset val="134"/>
      </rPr>
      <t>6</t>
    </r>
    <r>
      <rPr>
        <sz val="12"/>
        <rFont val="方正仿宋简体"/>
        <charset val="134"/>
      </rPr>
      <t>座小（二）型水库维修养护工程。</t>
    </r>
  </si>
  <si>
    <r>
      <rPr>
        <sz val="12"/>
        <rFont val="宋体"/>
        <charset val="134"/>
      </rPr>
      <t>弥兴镇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年农村人居环境整治补短板项目</t>
    </r>
  </si>
  <si>
    <r>
      <rPr>
        <sz val="12"/>
        <rFont val="宋体"/>
        <charset val="134"/>
      </rPr>
      <t>建弥兴、上屯、大村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个村村庄环境整治，排污水沟</t>
    </r>
    <r>
      <rPr>
        <sz val="12"/>
        <rFont val="Times New Roman"/>
        <charset val="134"/>
      </rPr>
      <t>1095</t>
    </r>
    <r>
      <rPr>
        <sz val="12"/>
        <rFont val="宋体"/>
        <charset val="134"/>
      </rPr>
      <t>米，支砌挡墙等设施。</t>
    </r>
  </si>
  <si>
    <t>弥兴镇2022年农村人居环境提升项目</t>
  </si>
  <si>
    <t>弥兴村上屯村大村</t>
  </si>
  <si>
    <r>
      <rPr>
        <sz val="12"/>
        <rFont val="宋体"/>
        <charset val="134"/>
      </rPr>
      <t>弥兴街自然村、普家自然村，上屯村石官自然村，大村中村水沟盖板铺设</t>
    </r>
    <r>
      <rPr>
        <sz val="12"/>
        <rFont val="Times New Roman"/>
        <charset val="134"/>
      </rPr>
      <t>300</t>
    </r>
    <r>
      <rPr>
        <sz val="12"/>
        <rFont val="宋体"/>
        <charset val="134"/>
      </rPr>
      <t>米，村内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安全护栏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围砌等</t>
    </r>
    <r>
      <rPr>
        <sz val="12"/>
        <rFont val="Times New Roman"/>
        <charset val="134"/>
      </rPr>
      <t>500</t>
    </r>
    <r>
      <rPr>
        <sz val="12"/>
        <rFont val="宋体"/>
        <charset val="134"/>
      </rPr>
      <t>米及相关附属设施建设，对弥兴集镇生产生活垃圾进行转运处理</t>
    </r>
  </si>
  <si>
    <r>
      <rPr>
        <sz val="11"/>
        <rFont val="方正仿宋简体"/>
        <charset val="0"/>
      </rPr>
      <t>弥兴镇</t>
    </r>
    <r>
      <rPr>
        <sz val="11"/>
        <rFont val="Times New Roman"/>
        <charset val="0"/>
      </rPr>
      <t>2022</t>
    </r>
    <r>
      <rPr>
        <sz val="11"/>
        <rFont val="方正仿宋简体"/>
        <charset val="0"/>
      </rPr>
      <t>年农村人居环境提升项目（2）</t>
    </r>
  </si>
  <si>
    <r>
      <rPr>
        <sz val="12"/>
        <rFont val="宋体"/>
        <charset val="134"/>
      </rPr>
      <t>弥兴村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小苴村</t>
    </r>
  </si>
  <si>
    <r>
      <rPr>
        <sz val="12"/>
        <rFont val="方正仿宋简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〕</t>
    </r>
    <r>
      <rPr>
        <sz val="12"/>
        <rFont val="Times New Roman"/>
        <charset val="134"/>
      </rPr>
      <t>126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</si>
  <si>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弥兴镇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年农村饮水维修养护项目</t>
    </r>
  </si>
  <si>
    <t>小苴村</t>
  </si>
  <si>
    <r>
      <rPr>
        <sz val="12"/>
        <rFont val="方正仿宋简体"/>
        <charset val="134"/>
      </rPr>
      <t>董家冲、罗家组新建</t>
    </r>
    <r>
      <rPr>
        <sz val="12"/>
        <rFont val="Times New Roman"/>
        <charset val="134"/>
      </rPr>
      <t>12m³</t>
    </r>
    <r>
      <rPr>
        <sz val="12"/>
        <rFont val="方正仿宋简体"/>
        <charset val="134"/>
      </rPr>
      <t>取水池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个，新建抽水站管理房</t>
    </r>
    <r>
      <rPr>
        <sz val="12"/>
        <rFont val="Times New Roman"/>
        <charset val="134"/>
      </rPr>
      <t>2.25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，安装离心式三项电抽水机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台扬程</t>
    </r>
    <r>
      <rPr>
        <sz val="12"/>
        <rFont val="Times New Roman"/>
        <charset val="134"/>
      </rPr>
      <t>200m</t>
    </r>
    <r>
      <rPr>
        <sz val="12"/>
        <rFont val="方正仿宋简体"/>
        <charset val="134"/>
      </rPr>
      <t>，架设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4550m</t>
    </r>
    <r>
      <rPr>
        <sz val="12"/>
        <rFont val="方正仿宋简体"/>
        <charset val="134"/>
      </rPr>
      <t>。</t>
    </r>
  </si>
  <si>
    <t>弥兴镇小计</t>
  </si>
  <si>
    <r>
      <rPr>
        <sz val="12"/>
        <rFont val="方正仿宋简体"/>
        <charset val="134"/>
      </rPr>
      <t>适中乡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年农村饮水维修养护项目</t>
    </r>
  </si>
  <si>
    <t>三木村</t>
  </si>
  <si>
    <r>
      <rPr>
        <sz val="12"/>
        <rFont val="方正仿宋简体"/>
        <charset val="134"/>
      </rPr>
      <t>三木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个组架设</t>
    </r>
    <r>
      <rPr>
        <sz val="12"/>
        <rFont val="Times New Roman"/>
        <charset val="134"/>
      </rPr>
      <t>DN15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100</t>
    </r>
    <r>
      <rPr>
        <sz val="12"/>
        <rFont val="方正仿宋简体"/>
        <charset val="134"/>
      </rPr>
      <t>米、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3000</t>
    </r>
    <r>
      <rPr>
        <sz val="12"/>
        <rFont val="方正仿宋简体"/>
        <charset val="134"/>
      </rPr>
      <t>米、</t>
    </r>
    <r>
      <rPr>
        <sz val="12"/>
        <rFont val="Times New Roman"/>
        <charset val="134"/>
      </rPr>
      <t>DN40</t>
    </r>
    <r>
      <rPr>
        <sz val="12"/>
        <rFont val="方正仿宋简体"/>
        <charset val="134"/>
      </rPr>
      <t>镀锌管</t>
    </r>
    <r>
      <rPr>
        <sz val="12"/>
        <rFont val="Times New Roman"/>
        <charset val="134"/>
      </rPr>
      <t>200</t>
    </r>
    <r>
      <rPr>
        <sz val="12"/>
        <rFont val="方正仿宋简体"/>
        <charset val="134"/>
      </rPr>
      <t>米。</t>
    </r>
  </si>
  <si>
    <t>适中乡</t>
  </si>
  <si>
    <r>
      <rPr>
        <sz val="12"/>
        <rFont val="宋体"/>
        <charset val="134"/>
      </rPr>
      <t>适中乡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年农村人居环境提升项目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</si>
  <si>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、三木村委会己者簸自然村浇灌排污沟底板</t>
    </r>
    <r>
      <rPr>
        <sz val="12"/>
        <rFont val="Times New Roman"/>
        <charset val="134"/>
      </rPr>
      <t>64.04m³</t>
    </r>
    <r>
      <rPr>
        <sz val="12"/>
        <rFont val="宋体"/>
        <charset val="134"/>
      </rPr>
      <t>；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、菖河菜拉鲊菜上组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处及菖蒲塘组排污沟支砌和底板浇灌共</t>
    </r>
    <r>
      <rPr>
        <sz val="12"/>
        <rFont val="Times New Roman"/>
        <charset val="134"/>
      </rPr>
      <t>91</t>
    </r>
    <r>
      <rPr>
        <sz val="12"/>
        <rFont val="宋体"/>
        <charset val="134"/>
      </rPr>
      <t>米，</t>
    </r>
    <r>
      <rPr>
        <sz val="12"/>
        <rFont val="Times New Roman"/>
        <charset val="134"/>
      </rPr>
      <t>36.4m³</t>
    </r>
    <r>
      <rPr>
        <sz val="12"/>
        <rFont val="宋体"/>
        <charset val="134"/>
      </rPr>
      <t>；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、月明村马格哩组修建排污沟长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米，沟高</t>
    </r>
    <r>
      <rPr>
        <sz val="12"/>
        <rFont val="Times New Roman"/>
        <charset val="134"/>
      </rPr>
      <t>0.5</t>
    </r>
    <r>
      <rPr>
        <sz val="12"/>
        <rFont val="宋体"/>
        <charset val="134"/>
      </rPr>
      <t>米、宽</t>
    </r>
    <r>
      <rPr>
        <sz val="12"/>
        <rFont val="Times New Roman"/>
        <charset val="134"/>
      </rPr>
      <t>0.4</t>
    </r>
    <r>
      <rPr>
        <sz val="12"/>
        <rFont val="宋体"/>
        <charset val="134"/>
      </rPr>
      <t>米、沟边厚</t>
    </r>
    <r>
      <rPr>
        <sz val="12"/>
        <rFont val="Times New Roman"/>
        <charset val="134"/>
      </rPr>
      <t>0.2</t>
    </r>
    <r>
      <rPr>
        <sz val="12"/>
        <rFont val="宋体"/>
        <charset val="134"/>
      </rPr>
      <t>、米沟底厚</t>
    </r>
    <r>
      <rPr>
        <sz val="12"/>
        <rFont val="Times New Roman"/>
        <charset val="134"/>
      </rPr>
      <t>0.2</t>
    </r>
    <r>
      <rPr>
        <sz val="12"/>
        <rFont val="宋体"/>
        <charset val="134"/>
      </rPr>
      <t>米，工程方量</t>
    </r>
    <r>
      <rPr>
        <sz val="12"/>
        <rFont val="Times New Roman"/>
        <charset val="134"/>
      </rPr>
      <t>30m³</t>
    </r>
    <r>
      <rPr>
        <sz val="12"/>
        <rFont val="宋体"/>
        <charset val="134"/>
      </rPr>
      <t>。</t>
    </r>
  </si>
  <si>
    <t>适中乡菖河村中蜂养殖产业发展项目</t>
  </si>
  <si>
    <r>
      <rPr>
        <sz val="12"/>
        <rFont val="宋体"/>
        <charset val="134"/>
      </rPr>
      <t>中蜂品种引进，首先扶持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户贫困户开展中蜂养殖，每户补助扶持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群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购买</t>
    </r>
    <r>
      <rPr>
        <sz val="12"/>
        <rFont val="Times New Roman"/>
        <charset val="134"/>
      </rPr>
      <t>34*51</t>
    </r>
    <r>
      <rPr>
        <sz val="12"/>
        <rFont val="宋体"/>
        <charset val="134"/>
      </rPr>
      <t>（厚</t>
    </r>
    <r>
      <rPr>
        <sz val="12"/>
        <rFont val="Times New Roman"/>
        <charset val="134"/>
      </rPr>
      <t>2.2cm</t>
    </r>
    <r>
      <rPr>
        <sz val="12"/>
        <rFont val="宋体"/>
        <charset val="134"/>
      </rPr>
      <t>）优质蜂箱</t>
    </r>
    <r>
      <rPr>
        <sz val="12"/>
        <rFont val="Times New Roman"/>
        <charset val="134"/>
      </rPr>
      <t>150</t>
    </r>
    <r>
      <rPr>
        <sz val="12"/>
        <rFont val="宋体"/>
        <charset val="134"/>
      </rPr>
      <t>套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补助扶持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户脱困户种植红花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亩，每亩补助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元。</t>
    </r>
  </si>
  <si>
    <r>
      <rPr>
        <sz val="11"/>
        <rFont val="方正仿宋简体"/>
        <charset val="0"/>
      </rPr>
      <t>适中乡</t>
    </r>
    <r>
      <rPr>
        <sz val="11"/>
        <rFont val="Times New Roman"/>
        <charset val="0"/>
      </rPr>
      <t>2022</t>
    </r>
    <r>
      <rPr>
        <sz val="11"/>
        <rFont val="方正仿宋简体"/>
        <charset val="0"/>
      </rPr>
      <t>年农村人居环境提升项目（2）</t>
    </r>
  </si>
  <si>
    <r>
      <rPr>
        <sz val="12"/>
        <rFont val="宋体"/>
        <charset val="134"/>
      </rPr>
      <t>适中乡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年农村人居环境整治补短板项目</t>
    </r>
  </si>
  <si>
    <r>
      <rPr>
        <sz val="12"/>
        <rFont val="宋体"/>
        <charset val="134"/>
      </rPr>
      <t>建村庄排污沟</t>
    </r>
    <r>
      <rPr>
        <sz val="12"/>
        <rFont val="Times New Roman"/>
        <charset val="134"/>
      </rPr>
      <t>2500</t>
    </r>
    <r>
      <rPr>
        <sz val="12"/>
        <rFont val="宋体"/>
        <charset val="134"/>
      </rPr>
      <t>米，浇筑沟底及沟盖板盖板等设施。</t>
    </r>
  </si>
  <si>
    <t>20220710</t>
  </si>
  <si>
    <t>20220920</t>
  </si>
  <si>
    <t>适中乡小计</t>
  </si>
  <si>
    <r>
      <rPr>
        <sz val="12"/>
        <rFont val="方正仿宋简体"/>
        <charset val="134"/>
      </rPr>
      <t>大河口乡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年农村饮水维修养护项目</t>
    </r>
  </si>
  <si>
    <r>
      <rPr>
        <sz val="12"/>
        <rFont val="方正仿宋简体"/>
        <charset val="134"/>
      </rPr>
      <t>麂子村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大河口村</t>
    </r>
  </si>
  <si>
    <r>
      <rPr>
        <sz val="12"/>
        <rFont val="方正仿宋简体"/>
        <charset val="134"/>
      </rPr>
      <t>麂子村格依堵打</t>
    </r>
    <r>
      <rPr>
        <sz val="12"/>
        <rFont val="Times New Roman"/>
        <charset val="134"/>
      </rPr>
      <t>Φ127mm</t>
    </r>
    <r>
      <rPr>
        <sz val="12"/>
        <rFont val="方正仿宋简体"/>
        <charset val="134"/>
      </rPr>
      <t>机井</t>
    </r>
    <r>
      <rPr>
        <sz val="12"/>
        <rFont val="Times New Roman"/>
        <charset val="134"/>
      </rPr>
      <t>200m</t>
    </r>
    <r>
      <rPr>
        <sz val="12"/>
        <rFont val="方正仿宋简体"/>
        <charset val="134"/>
      </rPr>
      <t>，新建</t>
    </r>
    <r>
      <rPr>
        <sz val="12"/>
        <rFont val="Times New Roman"/>
        <charset val="134"/>
      </rPr>
      <t>20m³</t>
    </r>
    <r>
      <rPr>
        <sz val="12"/>
        <rFont val="方正仿宋简体"/>
        <charset val="134"/>
      </rPr>
      <t>蓄水池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个，电路及架设</t>
    </r>
    <r>
      <rPr>
        <sz val="12"/>
        <rFont val="Times New Roman"/>
        <charset val="134"/>
      </rPr>
      <t>DN25</t>
    </r>
    <r>
      <rPr>
        <sz val="12"/>
        <rFont val="方正仿宋简体"/>
        <charset val="134"/>
      </rPr>
      <t>镀锌钢管</t>
    </r>
    <r>
      <rPr>
        <sz val="12"/>
        <rFont val="Times New Roman"/>
        <charset val="134"/>
      </rPr>
      <t>500</t>
    </r>
    <r>
      <rPr>
        <sz val="12"/>
        <rFont val="方正仿宋简体"/>
        <charset val="134"/>
      </rPr>
      <t>米；大河口村大松树组架设</t>
    </r>
    <r>
      <rPr>
        <sz val="12"/>
        <rFont val="Times New Roman"/>
        <charset val="134"/>
      </rPr>
      <t>DN50</t>
    </r>
    <r>
      <rPr>
        <sz val="12"/>
        <rFont val="方正仿宋简体"/>
        <charset val="134"/>
      </rPr>
      <t>镀锌钢管</t>
    </r>
    <r>
      <rPr>
        <sz val="12"/>
        <rFont val="Times New Roman"/>
        <charset val="134"/>
      </rPr>
      <t>2200</t>
    </r>
    <r>
      <rPr>
        <sz val="12"/>
        <rFont val="方正仿宋简体"/>
        <charset val="134"/>
      </rPr>
      <t>米。</t>
    </r>
  </si>
  <si>
    <t>大河口乡</t>
  </si>
  <si>
    <r>
      <rPr>
        <sz val="12"/>
        <rFont val="宋体"/>
        <charset val="134"/>
      </rPr>
      <t>大河口乡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年农村人居环境提升项目</t>
    </r>
  </si>
  <si>
    <t>大栎树村</t>
  </si>
  <si>
    <r>
      <rPr>
        <sz val="12"/>
        <rFont val="宋体"/>
        <charset val="134"/>
      </rPr>
      <t>凌家组场地浇筑</t>
    </r>
    <r>
      <rPr>
        <sz val="12"/>
        <rFont val="Times New Roman"/>
        <charset val="134"/>
      </rPr>
      <t>5.9m³</t>
    </r>
    <r>
      <rPr>
        <sz val="12"/>
        <rFont val="宋体"/>
        <charset val="134"/>
      </rPr>
      <t>，防护栏安装</t>
    </r>
    <r>
      <rPr>
        <sz val="12"/>
        <rFont val="Times New Roman"/>
        <charset val="134"/>
      </rPr>
      <t>42</t>
    </r>
    <r>
      <rPr>
        <sz val="12"/>
        <rFont val="宋体"/>
        <charset val="134"/>
      </rPr>
      <t>米，污水沟盖板</t>
    </r>
    <r>
      <rPr>
        <sz val="12"/>
        <rFont val="Times New Roman"/>
        <charset val="134"/>
      </rPr>
      <t>53.3</t>
    </r>
    <r>
      <rPr>
        <sz val="12"/>
        <rFont val="宋体"/>
        <charset val="134"/>
      </rPr>
      <t>米。</t>
    </r>
  </si>
  <si>
    <r>
      <rPr>
        <sz val="12"/>
        <rFont val="宋体"/>
        <charset val="134"/>
      </rPr>
      <t>大河口乡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年农村人居环境整治补短板项目</t>
    </r>
  </si>
  <si>
    <r>
      <rPr>
        <sz val="12"/>
        <rFont val="宋体"/>
        <charset val="134"/>
      </rPr>
      <t>建污水管网</t>
    </r>
    <r>
      <rPr>
        <sz val="12"/>
        <rFont val="Times New Roman"/>
        <charset val="134"/>
      </rPr>
      <t>120</t>
    </r>
    <r>
      <rPr>
        <sz val="12"/>
        <rFont val="宋体"/>
        <charset val="134"/>
      </rPr>
      <t>米、排水沟浇筑等配套设施。</t>
    </r>
  </si>
  <si>
    <t>大河口乡小计</t>
  </si>
  <si>
    <r>
      <rPr>
        <sz val="11"/>
        <rFont val="方正仿宋简体"/>
        <charset val="134"/>
      </rPr>
      <t>左门乡</t>
    </r>
    <r>
      <rPr>
        <sz val="11"/>
        <rFont val="Times New Roman"/>
        <charset val="134"/>
      </rPr>
      <t>2022</t>
    </r>
    <r>
      <rPr>
        <sz val="11"/>
        <rFont val="方正仿宋简体"/>
        <charset val="134"/>
      </rPr>
      <t>年农村人居环境提升项目（1）</t>
    </r>
  </si>
  <si>
    <t>左门乡</t>
  </si>
  <si>
    <r>
      <rPr>
        <sz val="12"/>
        <rFont val="方正仿宋简体"/>
        <charset val="134"/>
      </rPr>
      <t>左门乡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年农村饮水维修养护项目</t>
    </r>
  </si>
  <si>
    <r>
      <rPr>
        <sz val="12"/>
        <rFont val="方正仿宋简体"/>
        <charset val="134"/>
      </rPr>
      <t>毕叭村</t>
    </r>
    <r>
      <rPr>
        <sz val="12"/>
        <rFont val="Times New Roman"/>
        <charset val="134"/>
      </rPr>
      <t xml:space="preserve">  </t>
    </r>
    <r>
      <rPr>
        <sz val="12"/>
        <rFont val="方正仿宋简体"/>
        <charset val="134"/>
      </rPr>
      <t>仰拉村</t>
    </r>
  </si>
  <si>
    <r>
      <rPr>
        <sz val="12"/>
        <rFont val="方正仿宋简体"/>
        <charset val="134"/>
      </rPr>
      <t>毕叭村啊咪基佐建机井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眼及其附属设施；仰拉村大村架设</t>
    </r>
    <r>
      <rPr>
        <sz val="12"/>
        <rFont val="Times New Roman"/>
        <charset val="134"/>
      </rPr>
      <t>Φ25</t>
    </r>
    <r>
      <rPr>
        <sz val="12"/>
        <rFont val="方正仿宋简体"/>
        <charset val="134"/>
      </rPr>
      <t>镀锌钢管</t>
    </r>
    <r>
      <rPr>
        <sz val="12"/>
        <rFont val="Times New Roman"/>
        <charset val="134"/>
      </rPr>
      <t>3800</t>
    </r>
    <r>
      <rPr>
        <sz val="12"/>
        <rFont val="方正仿宋简体"/>
        <charset val="134"/>
      </rPr>
      <t>米，明槽架设</t>
    </r>
    <r>
      <rPr>
        <sz val="12"/>
        <rFont val="Times New Roman"/>
        <charset val="134"/>
      </rPr>
      <t>Φ25</t>
    </r>
    <r>
      <rPr>
        <sz val="12"/>
        <rFont val="方正仿宋简体"/>
        <charset val="134"/>
      </rPr>
      <t>镀锌钢管</t>
    </r>
    <r>
      <rPr>
        <sz val="12"/>
        <rFont val="Times New Roman"/>
        <charset val="134"/>
      </rPr>
      <t>600</t>
    </r>
    <r>
      <rPr>
        <sz val="12"/>
        <rFont val="方正仿宋简体"/>
        <charset val="134"/>
      </rPr>
      <t>米。</t>
    </r>
  </si>
  <si>
    <t>左门乡小计</t>
  </si>
  <si>
    <t>光禄镇后营村绿色农产品加工厂房建设项目</t>
  </si>
  <si>
    <t>后营村</t>
  </si>
  <si>
    <r>
      <rPr>
        <sz val="12"/>
        <rFont val="宋体"/>
        <charset val="134"/>
      </rPr>
      <t>规划建设用地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亩，建设钢结构厂房</t>
    </r>
    <r>
      <rPr>
        <sz val="12"/>
        <rFont val="Times New Roman"/>
        <charset val="134"/>
      </rPr>
      <t>7200</t>
    </r>
    <r>
      <rPr>
        <sz val="12"/>
        <rFont val="宋体"/>
        <charset val="134"/>
      </rPr>
      <t>平方米；建进场道路硬化</t>
    </r>
    <r>
      <rPr>
        <sz val="12"/>
        <rFont val="Times New Roman"/>
        <charset val="134"/>
      </rPr>
      <t>800</t>
    </r>
    <r>
      <rPr>
        <sz val="12"/>
        <rFont val="宋体"/>
        <charset val="134"/>
      </rPr>
      <t>平方米；建设</t>
    </r>
    <r>
      <rPr>
        <sz val="12"/>
        <rFont val="Times New Roman"/>
        <charset val="134"/>
      </rPr>
      <t>350</t>
    </r>
    <r>
      <rPr>
        <sz val="12"/>
        <rFont val="宋体"/>
        <charset val="134"/>
      </rPr>
      <t>立方米消防水池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座及安装消防喷淋、消防管网等成套消防系统设施；配套供排水管网</t>
    </r>
    <r>
      <rPr>
        <sz val="12"/>
        <rFont val="Times New Roman"/>
        <charset val="134"/>
      </rPr>
      <t>500</t>
    </r>
    <r>
      <rPr>
        <sz val="12"/>
        <rFont val="宋体"/>
        <charset val="134"/>
      </rPr>
      <t>米。</t>
    </r>
  </si>
  <si>
    <t>工业信息化商务科技局</t>
  </si>
  <si>
    <t>县工业信息化商务科技局小计</t>
  </si>
  <si>
    <t>姚安县2022年脱贫劳动力跨省务工交通费补贴</t>
  </si>
  <si>
    <r>
      <rPr>
        <sz val="12"/>
        <rFont val="方正仿宋简体"/>
        <charset val="134"/>
      </rPr>
      <t>完成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年脱贫劳动力跨省务工交通费补贴1100人（</t>
    </r>
    <r>
      <rPr>
        <sz val="12"/>
        <rFont val="Times New Roman"/>
        <charset val="134"/>
      </rPr>
      <t>1000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人）。</t>
    </r>
  </si>
  <si>
    <r>
      <rPr>
        <sz val="12"/>
        <rFont val="方正仿宋简体"/>
        <charset val="134"/>
      </rPr>
      <t>姚财农〔</t>
    </r>
    <r>
      <rPr>
        <sz val="12"/>
        <rFont val="Times New Roman"/>
        <charset val="134"/>
      </rPr>
      <t>2022</t>
    </r>
    <r>
      <rPr>
        <sz val="12"/>
        <rFont val="方正仿宋简体"/>
        <charset val="134"/>
      </rPr>
      <t>〕76号、90号</t>
    </r>
  </si>
  <si>
    <t>人力资源和社会保障局小计</t>
  </si>
  <si>
    <t>姚安县2022年脱贫人口（监测对象）住院治疗交通、食宿补助项目</t>
  </si>
  <si>
    <t>对2022年1月以后患有36种大病其中一种及以上的脱贫人口（含监测对象），到二级以上医院治疗的，年内给予一次性交通食宿补助1000元</t>
  </si>
  <si>
    <t>县医保局</t>
  </si>
  <si>
    <t>姚财农〔2022〕118号.126号</t>
  </si>
  <si>
    <t>县医保局小计</t>
  </si>
</sst>
</file>

<file path=xl/styles.xml><?xml version="1.0" encoding="utf-8"?>
<styleSheet xmlns="http://schemas.openxmlformats.org/spreadsheetml/2006/main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-* #,##0.00_-;\-* #,##0.00_-;_-* &quot;-&quot;??_-;_-@_-"/>
    <numFmt numFmtId="178" formatCode="yy\.mm\.dd"/>
    <numFmt numFmtId="179" formatCode="0.00_ "/>
    <numFmt numFmtId="180" formatCode="0.0"/>
    <numFmt numFmtId="181" formatCode="\$#,##0.00;\(\$#,##0.00\)"/>
    <numFmt numFmtId="182" formatCode="#\ ??/??"/>
    <numFmt numFmtId="183" formatCode="&quot;$&quot;#,##0_);[Red]\(&quot;$&quot;#,##0\)"/>
    <numFmt numFmtId="184" formatCode="_-&quot;$&quot;* #,##0_-;\-&quot;$&quot;* #,##0_-;_-&quot;$&quot;* &quot;-&quot;_-;_-@_-"/>
    <numFmt numFmtId="185" formatCode="#,##0.0_);\(#,##0.0\)"/>
    <numFmt numFmtId="186" formatCode="yyyy&quot;年&quot;m&quot;月&quot;d&quot;日&quot;;@"/>
    <numFmt numFmtId="187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88" formatCode="0.0_ "/>
    <numFmt numFmtId="189" formatCode="_-* #,##0.00&quot;$&quot;_-;\-* #,##0.00&quot;$&quot;_-;_-* &quot;-&quot;??&quot;$&quot;_-;_-@_-"/>
    <numFmt numFmtId="190" formatCode="* #,##0;* \-#,##0;* &quot;-&quot;;@"/>
    <numFmt numFmtId="191" formatCode="0;_琀"/>
    <numFmt numFmtId="192" formatCode="&quot;$&quot;#,##0.00_);[Red]\(&quot;$&quot;#,##0.00\)"/>
    <numFmt numFmtId="193" formatCode="_-&quot;$&quot;* #,##0.00_-;\-&quot;$&quot;* #,##0.00_-;_-&quot;$&quot;* &quot;-&quot;??_-;_-@_-"/>
    <numFmt numFmtId="194" formatCode="_-&quot;$&quot;\ * #,##0.00_-;_-&quot;$&quot;\ * #,##0.00\-;_-&quot;$&quot;\ * &quot;-&quot;??_-;_-@_-"/>
    <numFmt numFmtId="195" formatCode="0;[Red]0"/>
    <numFmt numFmtId="196" formatCode="_-* #,##0_$_-;\-* #,##0_$_-;_-* &quot;-&quot;_$_-;_-@_-"/>
    <numFmt numFmtId="197" formatCode="&quot;$&quot;\ #,##0.00_-;[Red]&quot;$&quot;\ #,##0.00\-"/>
    <numFmt numFmtId="198" formatCode="_-&quot;$&quot;\ * #,##0_-;_-&quot;$&quot;\ * #,##0\-;_-&quot;$&quot;\ * &quot;-&quot;_-;_-@_-"/>
    <numFmt numFmtId="199" formatCode="&quot;\&quot;#,##0;&quot;\&quot;&quot;\&quot;&quot;\&quot;&quot;\&quot;&quot;\&quot;&quot;\&quot;&quot;\&quot;&quot;\&quot;&quot;\&quot;&quot;\&quot;&quot;\&quot;&quot;\&quot;\-#,##0"/>
    <numFmt numFmtId="200" formatCode="#,##0;\(#,##0\)"/>
    <numFmt numFmtId="201" formatCode="_-* #,##0&quot;$&quot;_-;\-* #,##0&quot;$&quot;_-;_-* &quot;-&quot;&quot;$&quot;_-;_-@_-"/>
    <numFmt numFmtId="202" formatCode="_-* #,##0.00_$_-;\-* #,##0.00_$_-;_-* &quot;-&quot;??_$_-;_-@_-"/>
    <numFmt numFmtId="203" formatCode="0.00;[Red]0.00"/>
    <numFmt numFmtId="204" formatCode="0.00_);[Red]\(0.00\)"/>
    <numFmt numFmtId="205" formatCode="0_ "/>
  </numFmts>
  <fonts count="102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8"/>
      <name val="Times New Roman"/>
      <charset val="134"/>
    </font>
    <font>
      <b/>
      <sz val="12"/>
      <name val="方正仿宋简体"/>
      <charset val="134"/>
    </font>
    <font>
      <sz val="12"/>
      <name val="方正仿宋简体"/>
      <charset val="134"/>
    </font>
    <font>
      <sz val="11"/>
      <name val="方正仿宋简体"/>
      <charset val="0"/>
    </font>
    <font>
      <sz val="11"/>
      <name val="方正仿宋简体"/>
      <charset val="134"/>
    </font>
    <font>
      <sz val="10"/>
      <name val="方正仿宋简体"/>
      <charset val="134"/>
    </font>
    <font>
      <sz val="11"/>
      <name val="Times New Roman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Tahoma"/>
      <charset val="134"/>
    </font>
    <font>
      <sz val="12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楷体_GB2312"/>
      <charset val="134"/>
    </font>
    <font>
      <sz val="10.5"/>
      <color indexed="17"/>
      <name val="宋体"/>
      <charset val="13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17"/>
      <name val="楷体_GB2312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8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1"/>
      <color indexed="20"/>
      <name val="Tahoma"/>
      <charset val="134"/>
    </font>
    <font>
      <sz val="10"/>
      <name val="Helv"/>
      <charset val="134"/>
    </font>
    <font>
      <sz val="10"/>
      <name val="Geneva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2"/>
      <name val="Arial"/>
      <charset val="134"/>
    </font>
    <font>
      <b/>
      <sz val="18"/>
      <color indexed="56"/>
      <name val="宋体"/>
      <charset val="134"/>
    </font>
    <font>
      <sz val="10"/>
      <name val="Times New Roman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2"/>
      <color indexed="16"/>
      <name val="宋体"/>
      <charset val="134"/>
    </font>
    <font>
      <b/>
      <sz val="9"/>
      <name val="Arial"/>
      <charset val="134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  <font>
      <b/>
      <sz val="13"/>
      <color indexed="56"/>
      <name val="宋体"/>
      <charset val="134"/>
    </font>
    <font>
      <b/>
      <sz val="14"/>
      <name val="楷体"/>
      <charset val="134"/>
    </font>
    <font>
      <sz val="7"/>
      <name val="Small Fonts"/>
      <charset val="134"/>
    </font>
    <font>
      <b/>
      <sz val="8"/>
      <color indexed="8"/>
      <name val="Helv"/>
      <charset val="134"/>
    </font>
    <font>
      <sz val="10"/>
      <name val="楷体"/>
      <charset val="134"/>
    </font>
    <font>
      <sz val="8"/>
      <name val="Arial"/>
      <charset val="134"/>
    </font>
    <font>
      <b/>
      <sz val="10"/>
      <name val="Tms Rmn"/>
      <charset val="134"/>
    </font>
    <font>
      <i/>
      <sz val="11"/>
      <color indexed="23"/>
      <name val="宋体"/>
      <charset val="134"/>
    </font>
    <font>
      <sz val="12"/>
      <name val="Helv"/>
      <charset val="134"/>
    </font>
    <font>
      <sz val="10"/>
      <name val="MS Sans Serif"/>
      <charset val="134"/>
    </font>
    <font>
      <b/>
      <sz val="11"/>
      <color indexed="8"/>
      <name val="宋体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MS Serif"/>
      <charset val="134"/>
    </font>
    <font>
      <sz val="12"/>
      <name val="Arial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sz val="8"/>
      <name val="MS Sans Serif"/>
      <charset val="134"/>
    </font>
    <font>
      <sz val="10"/>
      <color indexed="8"/>
      <name val="MS Sans Serif"/>
      <charset val="134"/>
    </font>
    <font>
      <sz val="10"/>
      <name val="Arial Narrow"/>
      <charset val="134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12"/>
      <name val="柧挬"/>
      <charset val="134"/>
    </font>
    <font>
      <sz val="10"/>
      <name val="奔覆眉"/>
      <charset val="134"/>
    </font>
    <font>
      <sz val="12"/>
      <name val="Courier"/>
      <charset val="134"/>
    </font>
    <font>
      <b/>
      <sz val="18"/>
      <name val="方正仿宋简体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sz val="11"/>
      <name val="Times New Roman"/>
      <charset val="0"/>
    </font>
  </fonts>
  <fills count="6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gray125"/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lightUp">
        <fgColor indexed="9"/>
        <bgColor indexed="22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92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0" borderId="0">
      <alignment horizontal="center" wrapText="1"/>
      <protection locked="0"/>
    </xf>
    <xf numFmtId="0" fontId="19" fillId="2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8" fontId="25" fillId="0" borderId="4" applyFill="0" applyProtection="0">
      <alignment horizontal="right"/>
    </xf>
    <xf numFmtId="0" fontId="19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17" borderId="12" applyNumberFormat="0" applyFon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" fillId="0" borderId="0"/>
    <xf numFmtId="0" fontId="28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0" borderId="0" applyNumberFormat="0" applyAlignment="0">
      <alignment horizontal="left"/>
    </xf>
    <xf numFmtId="0" fontId="1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0" fillId="24" borderId="15" applyNumberFormat="0" applyAlignment="0" applyProtection="0">
      <alignment vertical="center"/>
    </xf>
    <xf numFmtId="0" fontId="41" fillId="25" borderId="16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2" fillId="24" borderId="11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0" borderId="0"/>
    <xf numFmtId="0" fontId="19" fillId="2" borderId="0" applyNumberFormat="0" applyBorder="0" applyAlignment="0" applyProtection="0">
      <alignment vertical="center"/>
    </xf>
    <xf numFmtId="0" fontId="43" fillId="26" borderId="1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23" fillId="2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4" fillId="0" borderId="18">
      <alignment horizontal="center"/>
    </xf>
    <xf numFmtId="0" fontId="19" fillId="2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3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27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3" fillId="0" borderId="0"/>
    <xf numFmtId="0" fontId="23" fillId="4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/>
    <xf numFmtId="0" fontId="1" fillId="0" borderId="0"/>
    <xf numFmtId="0" fontId="0" fillId="49" borderId="22" applyNumberFormat="0" applyFon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" fillId="0" borderId="0"/>
    <xf numFmtId="0" fontId="28" fillId="4" borderId="0" applyNumberFormat="0" applyBorder="0" applyAlignment="0" applyProtection="0">
      <alignment vertical="center"/>
    </xf>
    <xf numFmtId="0" fontId="25" fillId="0" borderId="0"/>
    <xf numFmtId="0" fontId="19" fillId="2" borderId="0" applyNumberFormat="0" applyBorder="0" applyAlignment="0" applyProtection="0">
      <alignment vertical="center"/>
    </xf>
    <xf numFmtId="0" fontId="1" fillId="0" borderId="0"/>
    <xf numFmtId="0" fontId="54" fillId="0" borderId="0"/>
    <xf numFmtId="0" fontId="53" fillId="0" borderId="0"/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0"/>
    <xf numFmtId="0" fontId="28" fillId="4" borderId="0" applyNumberFormat="0" applyBorder="0" applyAlignment="0" applyProtection="0">
      <alignment vertical="center"/>
    </xf>
    <xf numFmtId="0" fontId="54" fillId="0" borderId="0"/>
    <xf numFmtId="0" fontId="3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" fillId="0" borderId="0"/>
    <xf numFmtId="0" fontId="54" fillId="0" borderId="0"/>
    <xf numFmtId="0" fontId="13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0" borderId="0"/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" fillId="0" borderId="0"/>
    <xf numFmtId="0" fontId="19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8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4" fillId="0" borderId="0"/>
    <xf numFmtId="0" fontId="19" fillId="2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21" fillId="49" borderId="0" applyNumberFormat="0" applyBorder="0" applyAlignment="0" applyProtection="0"/>
    <xf numFmtId="49" fontId="0" fillId="0" borderId="0" applyFont="0" applyFill="0" applyBorder="0" applyAlignment="0" applyProtection="0"/>
    <xf numFmtId="0" fontId="55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54" fillId="0" borderId="0"/>
    <xf numFmtId="0" fontId="19" fillId="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25" fillId="0" borderId="0"/>
    <xf numFmtId="0" fontId="53" fillId="0" borderId="0"/>
    <xf numFmtId="0" fontId="1" fillId="0" borderId="0"/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3" fillId="0" borderId="0"/>
    <xf numFmtId="0" fontId="25" fillId="0" borderId="0" applyProtection="0"/>
    <xf numFmtId="0" fontId="19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7" fillId="0" borderId="7">
      <alignment horizontal="left" vertical="center"/>
    </xf>
    <xf numFmtId="0" fontId="53" fillId="0" borderId="0"/>
    <xf numFmtId="0" fontId="1" fillId="0" borderId="0"/>
    <xf numFmtId="0" fontId="1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4" fillId="0" borderId="0"/>
    <xf numFmtId="38" fontId="0" fillId="0" borderId="0" applyFont="0" applyFill="0" applyBorder="0" applyAlignment="0" applyProtection="0"/>
    <xf numFmtId="0" fontId="1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54" fillId="0" borderId="0"/>
    <xf numFmtId="0" fontId="21" fillId="5" borderId="0" applyNumberFormat="0" applyBorder="0" applyAlignment="0" applyProtection="0"/>
    <xf numFmtId="0" fontId="49" fillId="0" borderId="2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4" fillId="0" borderId="0"/>
    <xf numFmtId="0" fontId="53" fillId="0" borderId="0"/>
    <xf numFmtId="182" fontId="0" fillId="0" borderId="0" applyFont="0" applyFill="0" applyProtection="0"/>
    <xf numFmtId="0" fontId="53" fillId="0" borderId="0"/>
    <xf numFmtId="0" fontId="58" fillId="0" borderId="0" applyNumberForma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3" fillId="0" borderId="0"/>
    <xf numFmtId="0" fontId="1" fillId="0" borderId="0"/>
    <xf numFmtId="0" fontId="1" fillId="0" borderId="0"/>
    <xf numFmtId="176" fontId="59" fillId="0" borderId="0"/>
    <xf numFmtId="0" fontId="25" fillId="0" borderId="0"/>
    <xf numFmtId="0" fontId="19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0" borderId="0"/>
    <xf numFmtId="0" fontId="52" fillId="2" borderId="0" applyNumberFormat="0" applyBorder="0" applyAlignment="0" applyProtection="0">
      <alignment vertical="center"/>
    </xf>
    <xf numFmtId="0" fontId="25" fillId="0" borderId="0"/>
    <xf numFmtId="0" fontId="19" fillId="2" borderId="0" applyNumberFormat="0" applyBorder="0" applyAlignment="0" applyProtection="0">
      <alignment vertical="center"/>
    </xf>
    <xf numFmtId="0" fontId="25" fillId="0" borderId="0"/>
    <xf numFmtId="0" fontId="19" fillId="2" borderId="0" applyNumberFormat="0" applyBorder="0" applyAlignment="0" applyProtection="0">
      <alignment vertical="center"/>
    </xf>
    <xf numFmtId="0" fontId="53" fillId="0" borderId="0"/>
    <xf numFmtId="0" fontId="14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" fillId="0" borderId="0"/>
    <xf numFmtId="0" fontId="27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4" fillId="0" borderId="0"/>
    <xf numFmtId="0" fontId="1" fillId="0" borderId="0"/>
    <xf numFmtId="0" fontId="28" fillId="4" borderId="0" applyNumberFormat="0" applyBorder="0" applyAlignment="0" applyProtection="0">
      <alignment vertical="center"/>
    </xf>
    <xf numFmtId="0" fontId="61" fillId="9" borderId="25" applyNumberFormat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62" fillId="49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14" fillId="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0" borderId="0"/>
    <xf numFmtId="0" fontId="14" fillId="5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" fillId="0" borderId="0"/>
    <xf numFmtId="0" fontId="19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1" fillId="50" borderId="0" applyNumberFormat="0" applyBorder="0" applyAlignment="0" applyProtection="0"/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27" fillId="50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2" fillId="2" borderId="0" applyNumberFormat="0" applyBorder="0" applyAlignment="0" applyProtection="0"/>
    <xf numFmtId="0" fontId="63" fillId="0" borderId="0" applyNumberFormat="0" applyFill="0" applyBorder="0" applyAlignment="0" applyProtection="0"/>
    <xf numFmtId="194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5" fillId="0" borderId="0"/>
    <xf numFmtId="0" fontId="27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5" fillId="0" borderId="3" applyNumberFormat="0" applyFill="0" applyProtection="0">
      <alignment horizontal="left"/>
    </xf>
    <xf numFmtId="0" fontId="15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14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5" fillId="54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7" fillId="0" borderId="3" applyNumberFormat="0" applyFill="0" applyProtection="0">
      <alignment horizontal="center"/>
    </xf>
    <xf numFmtId="0" fontId="19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1" fillId="25" borderId="16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62" fillId="2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0" borderId="0"/>
    <xf numFmtId="0" fontId="27" fillId="2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99" fontId="25" fillId="0" borderId="0"/>
    <xf numFmtId="0" fontId="27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1" fillId="49" borderId="0" applyNumberFormat="0" applyBorder="0" applyAlignment="0" applyProtection="0"/>
    <xf numFmtId="0" fontId="27" fillId="2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0" fillId="55" borderId="7" applyNumberFormat="0" applyFont="0" applyAlignment="0">
      <alignment horizontal="center"/>
    </xf>
    <xf numFmtId="0" fontId="27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1" fillId="0" borderId="0"/>
    <xf numFmtId="0" fontId="27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14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1" fillId="49" borderId="0" applyNumberFormat="0" applyBorder="0" applyAlignment="0" applyProtection="0"/>
    <xf numFmtId="0" fontId="14" fillId="5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53" fillId="0" borderId="0">
      <protection locked="0"/>
    </xf>
    <xf numFmtId="0" fontId="19" fillId="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57" borderId="0" applyNumberFormat="0" applyFont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52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37" fontId="68" fillId="0" borderId="0"/>
    <xf numFmtId="0" fontId="27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58" borderId="0" applyNumberFormat="0" applyBorder="0" applyAlignment="0" applyProtection="0"/>
    <xf numFmtId="0" fontId="14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5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0" fontId="69" fillId="0" borderId="0" applyBorder="0">
      <alignment horizontal="right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0" fillId="0" borderId="4" applyNumberFormat="0" applyFill="0" applyProtection="0">
      <alignment horizont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26" fillId="59" borderId="0" applyNumberFormat="0" applyBorder="0" applyAlignment="0" applyProtection="0"/>
    <xf numFmtId="0" fontId="14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1" fillId="9" borderId="0" applyNumberFormat="0" applyBorder="0" applyAlignment="0" applyProtection="0"/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3" fontId="0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14" fontId="20" fillId="0" borderId="0">
      <alignment horizontal="center" wrapText="1"/>
      <protection locked="0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2" fillId="60" borderId="27">
      <protection locked="0"/>
    </xf>
    <xf numFmtId="0" fontId="35" fillId="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4" fillId="0" borderId="0"/>
    <xf numFmtId="0" fontId="52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1" fillId="50" borderId="0" applyNumberFormat="0" applyBorder="0" applyAlignment="0" applyProtection="0"/>
    <xf numFmtId="0" fontId="51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0" fillId="49" borderId="22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4" fillId="0" borderId="0">
      <alignment horizont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6" fillId="53" borderId="0" applyNumberFormat="0" applyBorder="0" applyAlignment="0" applyProtection="0"/>
    <xf numFmtId="0" fontId="14" fillId="5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15" fontId="75" fillId="0" borderId="0"/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1" fillId="50" borderId="0" applyNumberFormat="0" applyBorder="0" applyAlignment="0" applyProtection="0"/>
    <xf numFmtId="0" fontId="41" fillId="25" borderId="16" applyNumberFormat="0" applyAlignment="0" applyProtection="0">
      <alignment vertical="center"/>
    </xf>
    <xf numFmtId="0" fontId="21" fillId="9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59" fillId="0" borderId="0"/>
    <xf numFmtId="0" fontId="1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1" fillId="50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/>
    <xf numFmtId="0" fontId="0" fillId="0" borderId="0">
      <alignment vertical="center"/>
    </xf>
    <xf numFmtId="0" fontId="21" fillId="25" borderId="0" applyNumberFormat="0" applyBorder="0" applyAlignment="0" applyProtection="0"/>
    <xf numFmtId="0" fontId="26" fillId="25" borderId="0" applyNumberFormat="0" applyBorder="0" applyAlignment="0" applyProtection="0"/>
    <xf numFmtId="0" fontId="16" fillId="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/>
    <xf numFmtId="0" fontId="0" fillId="49" borderId="22" applyNumberFormat="0" applyFont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187" fontId="25" fillId="0" borderId="0" applyFill="0" applyBorder="0" applyAlignment="0"/>
    <xf numFmtId="0" fontId="28" fillId="4" borderId="0" applyNumberFormat="0" applyBorder="0" applyAlignment="0" applyProtection="0">
      <alignment vertical="center"/>
    </xf>
    <xf numFmtId="0" fontId="77" fillId="0" borderId="18">
      <alignment horizontal="center"/>
    </xf>
    <xf numFmtId="0" fontId="62" fillId="2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78" fillId="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9" fillId="14" borderId="29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28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200" fontId="59" fillId="0" borderId="0"/>
    <xf numFmtId="0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0" fillId="0" borderId="0" applyNumberFormat="0" applyAlignment="0">
      <alignment horizontal="left"/>
    </xf>
    <xf numFmtId="0" fontId="19" fillId="2" borderId="0" applyNumberFormat="0" applyBorder="0" applyAlignment="0" applyProtection="0">
      <alignment vertical="center"/>
    </xf>
    <xf numFmtId="181" fontId="59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0" borderId="0"/>
    <xf numFmtId="2" fontId="81" fillId="0" borderId="0" applyProtection="0"/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30" applyNumberFormat="0" applyAlignment="0" applyProtection="0">
      <alignment horizontal="left" vertical="center"/>
    </xf>
    <xf numFmtId="0" fontId="28" fillId="4" borderId="0" applyNumberFormat="0" applyBorder="0" applyAlignment="0" applyProtection="0">
      <alignment vertical="center"/>
    </xf>
    <xf numFmtId="0" fontId="82" fillId="0" borderId="0" applyProtection="0"/>
    <xf numFmtId="0" fontId="57" fillId="0" borderId="0" applyProtection="0"/>
    <xf numFmtId="0" fontId="71" fillId="49" borderId="2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185" fontId="74" fillId="61" borderId="0"/>
    <xf numFmtId="0" fontId="0" fillId="0" borderId="0"/>
    <xf numFmtId="0" fontId="19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185" fontId="83" fillId="62" borderId="0"/>
    <xf numFmtId="0" fontId="19" fillId="2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0" fillId="63" borderId="0" applyNumberFormat="0" applyFont="0" applyBorder="0" applyAlignment="0">
      <alignment horizont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horizontal="left"/>
    </xf>
    <xf numFmtId="41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84" fillId="0" borderId="0" applyNumberFormat="0" applyFill="0" applyBorder="0" applyAlignment="0">
      <alignment horizontal="center"/>
    </xf>
    <xf numFmtId="189" fontId="0" fillId="0" borderId="0" applyFont="0" applyFill="0" applyBorder="0" applyAlignment="0" applyProtection="0"/>
    <xf numFmtId="0" fontId="72" fillId="60" borderId="27">
      <protection locked="0"/>
    </xf>
    <xf numFmtId="0" fontId="85" fillId="0" borderId="0"/>
    <xf numFmtId="0" fontId="28" fillId="4" borderId="0" applyNumberFormat="0" applyBorder="0" applyAlignment="0" applyProtection="0">
      <alignment vertical="center"/>
    </xf>
    <xf numFmtId="0" fontId="72" fillId="60" borderId="27">
      <protection locked="0"/>
    </xf>
    <xf numFmtId="0" fontId="58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6" fillId="0" borderId="0"/>
    <xf numFmtId="9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5" fillId="0" borderId="3" applyNumberFormat="0" applyFill="0" applyProtection="0">
      <alignment horizontal="right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62" fillId="2" borderId="0" applyNumberFormat="0" applyBorder="0" applyAlignment="0" applyProtection="0"/>
    <xf numFmtId="0" fontId="56" fillId="0" borderId="24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2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1" fillId="25" borderId="16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9" fillId="14" borderId="29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2" fillId="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2" fillId="2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62" fillId="2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/>
    <xf numFmtId="0" fontId="52" fillId="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1" fillId="25" borderId="16" applyNumberFormat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1" fillId="9" borderId="2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91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1" fillId="9" borderId="2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64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8" fillId="9" borderId="16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9" fillId="14" borderId="29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0" fillId="49" borderId="22" applyNumberFormat="0" applyFon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4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41" fillId="25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91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9" fillId="0" borderId="0"/>
    <xf numFmtId="0" fontId="31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1" fontId="92" fillId="0" borderId="2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70" fillId="0" borderId="4" applyNumberFormat="0" applyFill="0" applyProtection="0">
      <alignment horizontal="left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61" fillId="9" borderId="2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4" fillId="0" borderId="0"/>
    <xf numFmtId="0" fontId="64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5" fillId="0" borderId="31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5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8" fillId="9" borderId="16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1" fillId="9" borderId="25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8" fillId="9" borderId="16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193" fontId="0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78" fillId="9" borderId="16" applyNumberFormat="0" applyAlignment="0" applyProtection="0">
      <alignment vertical="center"/>
    </xf>
    <xf numFmtId="0" fontId="78" fillId="9" borderId="16" applyNumberFormat="0" applyAlignment="0" applyProtection="0">
      <alignment vertical="center"/>
    </xf>
    <xf numFmtId="0" fontId="78" fillId="9" borderId="16" applyNumberFormat="0" applyAlignment="0" applyProtection="0">
      <alignment vertical="center"/>
    </xf>
    <xf numFmtId="0" fontId="78" fillId="9" borderId="16" applyNumberFormat="0" applyAlignment="0" applyProtection="0">
      <alignment vertical="center"/>
    </xf>
    <xf numFmtId="0" fontId="79" fillId="14" borderId="29" applyNumberFormat="0" applyAlignment="0" applyProtection="0">
      <alignment vertical="center"/>
    </xf>
    <xf numFmtId="0" fontId="79" fillId="14" borderId="29" applyNumberFormat="0" applyAlignment="0" applyProtection="0">
      <alignment vertical="center"/>
    </xf>
    <xf numFmtId="0" fontId="79" fillId="14" borderId="29" applyNumberFormat="0" applyAlignment="0" applyProtection="0">
      <alignment vertical="center"/>
    </xf>
    <xf numFmtId="0" fontId="79" fillId="14" borderId="29" applyNumberFormat="0" applyAlignment="0" applyProtection="0">
      <alignment vertical="center"/>
    </xf>
    <xf numFmtId="0" fontId="79" fillId="14" borderId="29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196" fontId="0" fillId="0" borderId="0" applyFont="0" applyFill="0" applyBorder="0" applyAlignment="0" applyProtection="0"/>
    <xf numFmtId="202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1" fillId="25" borderId="1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96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61" fillId="9" borderId="25" applyNumberFormat="0" applyAlignment="0" applyProtection="0">
      <alignment vertical="center"/>
    </xf>
    <xf numFmtId="0" fontId="61" fillId="9" borderId="25" applyNumberFormat="0" applyAlignment="0" applyProtection="0">
      <alignment vertical="center"/>
    </xf>
    <xf numFmtId="0" fontId="61" fillId="9" borderId="25" applyNumberFormat="0" applyAlignment="0" applyProtection="0">
      <alignment vertical="center"/>
    </xf>
    <xf numFmtId="0" fontId="41" fillId="25" borderId="16" applyNumberFormat="0" applyAlignment="0" applyProtection="0">
      <alignment vertical="center"/>
    </xf>
    <xf numFmtId="0" fontId="41" fillId="25" borderId="16" applyNumberFormat="0" applyAlignment="0" applyProtection="0">
      <alignment vertical="center"/>
    </xf>
    <xf numFmtId="1" fontId="25" fillId="0" borderId="4" applyFill="0" applyProtection="0">
      <alignment horizontal="center"/>
    </xf>
    <xf numFmtId="0" fontId="97" fillId="0" borderId="0"/>
    <xf numFmtId="180" fontId="92" fillId="0" borderId="2">
      <alignment vertical="center"/>
      <protection locked="0"/>
    </xf>
    <xf numFmtId="0" fontId="0" fillId="49" borderId="22" applyNumberFormat="0" applyFont="0" applyAlignment="0" applyProtection="0">
      <alignment vertical="center"/>
    </xf>
    <xf numFmtId="0" fontId="0" fillId="49" borderId="22" applyNumberFormat="0" applyFont="0" applyAlignment="0" applyProtection="0">
      <alignment vertical="center"/>
    </xf>
    <xf numFmtId="0" fontId="0" fillId="49" borderId="22" applyNumberFormat="0" applyFont="0" applyAlignment="0" applyProtection="0">
      <alignment vertical="center"/>
    </xf>
    <xf numFmtId="0" fontId="0" fillId="49" borderId="22" applyNumberFormat="0" applyFont="0" applyAlignment="0" applyProtection="0">
      <alignment vertical="center"/>
    </xf>
    <xf numFmtId="0" fontId="0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1546" applyNumberFormat="1" applyFont="1" applyFill="1" applyAlignment="1" applyProtection="1">
      <alignment horizontal="center" vertical="center" wrapText="1"/>
      <protection locked="0"/>
    </xf>
    <xf numFmtId="179" fontId="3" fillId="0" borderId="0" xfId="1546" applyNumberFormat="1" applyFont="1" applyFill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203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1" fillId="0" borderId="3" xfId="1546" applyNumberFormat="1" applyFont="1" applyFill="1" applyBorder="1" applyAlignment="1" applyProtection="1">
      <alignment horizontal="center" vertical="center" wrapText="1" shrinkToFit="1"/>
    </xf>
    <xf numFmtId="0" fontId="4" fillId="0" borderId="3" xfId="1546" applyNumberFormat="1" applyFont="1" applyFill="1" applyBorder="1" applyAlignment="1" applyProtection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left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justify" vertical="center" wrapText="1"/>
    </xf>
    <xf numFmtId="179" fontId="1" fillId="0" borderId="3" xfId="0" applyNumberFormat="1" applyFont="1" applyFill="1" applyBorder="1" applyAlignment="1">
      <alignment horizontal="center" vertical="center" wrapText="1"/>
    </xf>
    <xf numFmtId="204" fontId="1" fillId="0" borderId="3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Fill="1" applyBorder="1" applyAlignment="1">
      <alignment horizontal="left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justify" vertical="center" wrapText="1"/>
    </xf>
    <xf numFmtId="188" fontId="1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179" fontId="1" fillId="0" borderId="2" xfId="0" applyNumberFormat="1" applyFont="1" applyFill="1" applyBorder="1" applyAlignment="1">
      <alignment horizontal="left" vertical="center" wrapText="1"/>
    </xf>
    <xf numFmtId="205" fontId="4" fillId="0" borderId="2" xfId="0" applyNumberFormat="1" applyFont="1" applyFill="1" applyBorder="1" applyAlignment="1">
      <alignment horizontal="center" vertical="center" wrapText="1"/>
    </xf>
    <xf numFmtId="205" fontId="1" fillId="0" borderId="2" xfId="0" applyNumberFormat="1" applyFont="1" applyFill="1" applyBorder="1" applyAlignment="1">
      <alignment horizontal="center" vertical="center" wrapText="1"/>
    </xf>
    <xf numFmtId="204" fontId="1" fillId="0" borderId="2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left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justify" vertical="center" wrapText="1"/>
    </xf>
    <xf numFmtId="179" fontId="0" fillId="0" borderId="3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Fill="1" applyBorder="1" applyAlignment="1">
      <alignment horizontal="justify" vertical="center" wrapText="1"/>
    </xf>
    <xf numFmtId="205" fontId="5" fillId="0" borderId="2" xfId="0" applyNumberFormat="1" applyFont="1" applyFill="1" applyBorder="1" applyAlignment="1">
      <alignment horizontal="center" vertical="center" wrapText="1"/>
    </xf>
    <xf numFmtId="205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/>
    </xf>
    <xf numFmtId="0" fontId="5" fillId="0" borderId="3" xfId="0" applyNumberFormat="1" applyFont="1" applyFill="1" applyBorder="1" applyAlignment="1">
      <alignment horizontal="justify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justify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204" fontId="2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03" fontId="2" fillId="0" borderId="2" xfId="0" applyNumberFormat="1" applyFont="1" applyFill="1" applyBorder="1" applyAlignment="1">
      <alignment horizontal="center" vertical="center" wrapText="1"/>
    </xf>
    <xf numFmtId="203" fontId="4" fillId="0" borderId="3" xfId="0" applyNumberFormat="1" applyFont="1" applyFill="1" applyBorder="1" applyAlignment="1">
      <alignment horizontal="center" vertical="center" wrapText="1"/>
    </xf>
    <xf numFmtId="203" fontId="4" fillId="0" borderId="4" xfId="0" applyNumberFormat="1" applyFont="1" applyFill="1" applyBorder="1" applyAlignment="1">
      <alignment horizontal="center" vertical="center" wrapText="1"/>
    </xf>
    <xf numFmtId="203" fontId="4" fillId="0" borderId="5" xfId="0" applyNumberFormat="1" applyFont="1" applyFill="1" applyBorder="1" applyAlignment="1">
      <alignment horizontal="center" vertical="center" wrapText="1"/>
    </xf>
    <xf numFmtId="203" fontId="2" fillId="0" borderId="4" xfId="0" applyNumberFormat="1" applyFont="1" applyFill="1" applyBorder="1" applyAlignment="1">
      <alignment horizontal="center" vertical="center" wrapText="1"/>
    </xf>
    <xf numFmtId="204" fontId="9" fillId="0" borderId="6" xfId="0" applyNumberFormat="1" applyFont="1" applyFill="1" applyBorder="1" applyAlignment="1">
      <alignment horizontal="center" vertical="center"/>
    </xf>
    <xf numFmtId="204" fontId="2" fillId="0" borderId="3" xfId="0" applyNumberFormat="1" applyFont="1" applyFill="1" applyBorder="1" applyAlignment="1">
      <alignment horizontal="center" vertical="center"/>
    </xf>
    <xf numFmtId="203" fontId="2" fillId="0" borderId="7" xfId="0" applyNumberFormat="1" applyFont="1" applyFill="1" applyBorder="1" applyAlignment="1">
      <alignment horizontal="center" vertical="center" wrapText="1"/>
    </xf>
    <xf numFmtId="203" fontId="2" fillId="0" borderId="8" xfId="0" applyNumberFormat="1" applyFont="1" applyFill="1" applyBorder="1" applyAlignment="1">
      <alignment horizontal="center" vertical="center" wrapText="1"/>
    </xf>
    <xf numFmtId="203" fontId="4" fillId="0" borderId="9" xfId="0" applyNumberFormat="1" applyFont="1" applyFill="1" applyBorder="1" applyAlignment="1">
      <alignment horizontal="center" vertical="center" wrapText="1"/>
    </xf>
    <xf numFmtId="203" fontId="4" fillId="0" borderId="10" xfId="0" applyNumberFormat="1" applyFont="1" applyFill="1" applyBorder="1" applyAlignment="1" applyProtection="1">
      <alignment horizontal="center" vertical="center" wrapText="1"/>
    </xf>
    <xf numFmtId="203" fontId="2" fillId="0" borderId="3" xfId="0" applyNumberFormat="1" applyFont="1" applyFill="1" applyBorder="1" applyAlignment="1">
      <alignment horizontal="center" vertical="center" wrapText="1"/>
    </xf>
    <xf numFmtId="203" fontId="2" fillId="0" borderId="4" xfId="0" applyNumberFormat="1" applyFont="1" applyFill="1" applyBorder="1" applyAlignment="1" applyProtection="1">
      <alignment horizontal="center" vertical="center" wrapText="1"/>
    </xf>
    <xf numFmtId="203" fontId="1" fillId="0" borderId="2" xfId="0" applyNumberFormat="1" applyFont="1" applyFill="1" applyBorder="1" applyAlignment="1">
      <alignment vertical="center" wrapText="1"/>
    </xf>
    <xf numFmtId="179" fontId="1" fillId="0" borderId="3" xfId="0" applyNumberFormat="1" applyFont="1" applyFill="1" applyBorder="1" applyAlignment="1">
      <alignment horizontal="center" vertical="center"/>
    </xf>
    <xf numFmtId="205" fontId="0" fillId="0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195" fontId="1" fillId="0" borderId="3" xfId="0" applyNumberFormat="1" applyFont="1" applyFill="1" applyBorder="1" applyAlignment="1">
      <alignment horizontal="center" vertical="center" wrapText="1"/>
    </xf>
    <xf numFmtId="203" fontId="1" fillId="0" borderId="3" xfId="0" applyNumberFormat="1" applyFont="1" applyFill="1" applyBorder="1" applyAlignment="1">
      <alignment horizontal="center" vertical="center" wrapText="1"/>
    </xf>
    <xf numFmtId="203" fontId="0" fillId="0" borderId="3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203" fontId="4" fillId="0" borderId="2" xfId="0" applyNumberFormat="1" applyFont="1" applyFill="1" applyBorder="1" applyAlignment="1" applyProtection="1">
      <alignment horizontal="center" vertical="center" wrapText="1"/>
    </xf>
    <xf numFmtId="203" fontId="2" fillId="0" borderId="2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203" fontId="1" fillId="0" borderId="2" xfId="0" applyNumberFormat="1" applyFont="1" applyFill="1" applyBorder="1" applyAlignment="1" applyProtection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205" fontId="0" fillId="0" borderId="2" xfId="0" applyNumberFormat="1" applyFont="1" applyFill="1" applyBorder="1" applyAlignment="1">
      <alignment horizontal="center" vertical="center" wrapText="1"/>
    </xf>
    <xf numFmtId="195" fontId="0" fillId="0" borderId="3" xfId="0" applyNumberFormat="1" applyFont="1" applyFill="1" applyBorder="1" applyAlignment="1">
      <alignment horizontal="center" vertical="center" wrapText="1"/>
    </xf>
  </cellXfs>
  <cellStyles count="1923">
    <cellStyle name="常规" xfId="0" builtinId="0"/>
    <cellStyle name="货币[0]" xfId="1" builtinId="7"/>
    <cellStyle name="差_gdp" xfId="2"/>
    <cellStyle name="60% - Accent2 4" xfId="3"/>
    <cellStyle name="好_Book1_表4-2项目汇总一览表2012_表6—特大项目" xfId="4"/>
    <cellStyle name="好_05玉溪" xfId="5"/>
    <cellStyle name="货币" xfId="6" builtinId="4"/>
    <cellStyle name="常规 39" xfId="7"/>
    <cellStyle name="常规 44" xfId="8"/>
    <cellStyle name="20% - 强调文字颜色 3" xfId="9" builtinId="38"/>
    <cellStyle name="输入" xfId="10" builtinId="20"/>
    <cellStyle name="Accent1 5" xfId="11"/>
    <cellStyle name="差_需求汇总表（1-4）" xfId="12"/>
    <cellStyle name="args.style" xfId="13"/>
    <cellStyle name="差_30云南_1_财力性转移支付2010年预算参考数" xfId="14"/>
    <cellStyle name="千位分隔[0]" xfId="15" builtinId="6"/>
    <cellStyle name="Accent2 - 40%" xfId="16"/>
    <cellStyle name="40% - 强调文字颜色 3" xfId="17" builtinId="39"/>
    <cellStyle name="差" xfId="18" builtinId="27"/>
    <cellStyle name="千位分隔" xfId="19" builtinId="3"/>
    <cellStyle name="Accent6 4" xfId="20"/>
    <cellStyle name="60% - 强调文字颜色 3" xfId="21" builtinId="40"/>
    <cellStyle name="差_缺口县区测算(财政部标准)" xfId="22"/>
    <cellStyle name="超链接" xfId="23" builtinId="8"/>
    <cellStyle name="日期" xfId="24"/>
    <cellStyle name="差_奖励补助测算5.23新" xfId="25"/>
    <cellStyle name="Accent2 - 60%" xfId="26"/>
    <cellStyle name="百分比" xfId="27" builtinId="5"/>
    <cellStyle name="40% - Accent5 7" xfId="28"/>
    <cellStyle name="好_县市旗测算20080508_县市旗测算-新科目（含人口规模效应）" xfId="29"/>
    <cellStyle name="Accent4 5" xfId="30"/>
    <cellStyle name="差_达州表1-4" xfId="31"/>
    <cellStyle name="已访问的超链接" xfId="32" builtinId="9"/>
    <cellStyle name="60% - 强调文字颜色 2 3" xfId="33"/>
    <cellStyle name="注释" xfId="34" builtinId="10"/>
    <cellStyle name="差_安徽 缺口县区测算(地方填报)1_财力性转移支付2010年预算参考数" xfId="35"/>
    <cellStyle name="差_需求汇总表（1-4） 6" xfId="36"/>
    <cellStyle name="_ET_STYLE_NoName_00__Sheet3" xfId="37"/>
    <cellStyle name="好_行政(燃修费)_财力性转移支付2010年预算参考数" xfId="38"/>
    <cellStyle name="差_检验表（调整后）_Book1" xfId="39"/>
    <cellStyle name="20% - 强调文字颜色 4 5" xfId="40"/>
    <cellStyle name="20% - Accent4 4" xfId="41"/>
    <cellStyle name="好_M03_Book1" xfId="42"/>
    <cellStyle name="60% - 强调文字颜色 2" xfId="43" builtinId="36"/>
    <cellStyle name="Entered" xfId="44"/>
    <cellStyle name="好_Book1_鲁甸县乌蒙山片区实施规划（省汇总） " xfId="45"/>
    <cellStyle name="好_行政（人员）_民生政策最低支出需求_财力性转移支付2010年预算参考数" xfId="46"/>
    <cellStyle name="Accent6 3" xfId="47"/>
    <cellStyle name="标题 4" xfId="48" builtinId="19"/>
    <cellStyle name="差_2007年政法部门业务指标" xfId="49"/>
    <cellStyle name="差_教师绩效工资测算表（离退休按各地上报数测算）2009年1月1日" xfId="50"/>
    <cellStyle name="好_教育(按照总人口测算）—20080416_不含人员经费系数_财力性转移支付2010年预算参考数" xfId="51"/>
    <cellStyle name="警告文本" xfId="52" builtinId="11"/>
    <cellStyle name="60% - 强调文字颜色 6 8" xfId="53"/>
    <cellStyle name="好_云南省2008年中小学教师人数统计表_Book1" xfId="54"/>
    <cellStyle name="差_2009年一般性转移支付标准工资_地方配套按人均增幅控制8.30一般预算平均增幅、人均可用财力平均增幅两次控制、社会治安系数调整、案件数调整xl_Book1" xfId="55"/>
    <cellStyle name="差_奖励补助测算5.22测试" xfId="56"/>
    <cellStyle name="标题" xfId="57" builtinId="15"/>
    <cellStyle name="解释性文本" xfId="58" builtinId="53"/>
    <cellStyle name="百分比 4" xfId="59"/>
    <cellStyle name="差_测算结果汇总_财力性转移支付2010年预算参考数" xfId="60"/>
    <cellStyle name="标题 1" xfId="61" builtinId="16"/>
    <cellStyle name="好_Book2_财力性转移支付2010年预算参考数" xfId="62"/>
    <cellStyle name="0,0_x000d__x000a_NA_x000d__x000a_" xfId="63"/>
    <cellStyle name="差 7" xfId="64"/>
    <cellStyle name="差_核定人数下发表" xfId="65"/>
    <cellStyle name="差_农林水和城市维护标准支出20080505－县区合计_财力性转移支付2010年预算参考数" xfId="66"/>
    <cellStyle name="标题 2" xfId="67" builtinId="17"/>
    <cellStyle name="60% - 强调文字颜色 1" xfId="68" builtinId="32"/>
    <cellStyle name="Accent6 2" xfId="69"/>
    <cellStyle name="40% - 强调文字颜色 3 8" xfId="70"/>
    <cellStyle name="差_测算结果_财力性转移支付2010年预算参考数" xfId="71"/>
    <cellStyle name="好_汇总表_财力性转移支付2010年预算参考数" xfId="72"/>
    <cellStyle name="标题 3" xfId="73" builtinId="18"/>
    <cellStyle name="60% - 强调文字颜色 4" xfId="74" builtinId="44"/>
    <cellStyle name="Accent6 5" xfId="75"/>
    <cellStyle name="40% - Accent1 4" xfId="76"/>
    <cellStyle name="输出" xfId="77" builtinId="21"/>
    <cellStyle name="Input" xfId="78"/>
    <cellStyle name="差_国表定表(巴中市全市汇总)" xfId="79"/>
    <cellStyle name="差_0605石屏县_Book1" xfId="80"/>
    <cellStyle name="差_万源表1-4 6" xfId="81"/>
    <cellStyle name="计算" xfId="82" builtinId="22"/>
    <cellStyle name="40% - 强调文字颜色 4 2" xfId="83"/>
    <cellStyle name="_2013年" xfId="84"/>
    <cellStyle name="差_2007一般预算支出口径剔除表" xfId="85"/>
    <cellStyle name="检查单元格" xfId="86" builtinId="23"/>
    <cellStyle name="20% - 强调文字颜色 6" xfId="87" builtinId="50"/>
    <cellStyle name="好_县市旗测算-新科目（20080626）_不含人员经费系数_财力性转移支付2010年预算参考数" xfId="88"/>
    <cellStyle name="Currency [0]" xfId="89"/>
    <cellStyle name="强调文字颜色 2" xfId="90" builtinId="33"/>
    <cellStyle name="40% - 强调文字颜色 5 7" xfId="91"/>
    <cellStyle name="HEADINGS" xfId="92"/>
    <cellStyle name="差_教育厅提供义务教育及高中教师人数（2009年1月6日）" xfId="93"/>
    <cellStyle name="链接单元格" xfId="94" builtinId="24"/>
    <cellStyle name="好_28四川_财力性转移支付2010年预算参考数" xfId="95"/>
    <cellStyle name="40% - 强调文字颜色 6 5" xfId="96"/>
    <cellStyle name="差_Book2" xfId="97"/>
    <cellStyle name="汇总" xfId="98" builtinId="25"/>
    <cellStyle name="差_平邑_财力性转移支付2010年预算参考数" xfId="99"/>
    <cellStyle name="好" xfId="100" builtinId="26"/>
    <cellStyle name="适中 8" xfId="101"/>
    <cellStyle name="20% - 强调文字颜色 3 3" xfId="102"/>
    <cellStyle name="20% - Accent3 2" xfId="103"/>
    <cellStyle name="Heading 3" xfId="104"/>
    <cellStyle name="差_教育(按照总人口测算）—20080416_县市旗测算-新科目（含人口规模效应）_财力性转移支付2010年预算参考数" xfId="105"/>
    <cellStyle name="适中" xfId="106" builtinId="28"/>
    <cellStyle name="20% - 强调文字颜色 5" xfId="107" builtinId="46"/>
    <cellStyle name="差_2009年一般性转移支付标准工资_奖励补助测算7.23_Book1" xfId="108"/>
    <cellStyle name="差_行政（人员）_县市旗测算-新科目（含人口规模效应）" xfId="109"/>
    <cellStyle name="强调文字颜色 1" xfId="110" builtinId="29"/>
    <cellStyle name="20% - 强调文字颜色 1" xfId="111" builtinId="30"/>
    <cellStyle name="差_县市旗测算-新科目（20080626）_不含人员经费系数" xfId="112"/>
    <cellStyle name="40% - 强调文字颜色 1" xfId="113" builtinId="31"/>
    <cellStyle name="差_三季度－表二_Book1" xfId="114"/>
    <cellStyle name="20% - 强调文字颜色 2" xfId="115" builtinId="34"/>
    <cellStyle name="40% - 强调文字颜色 2" xfId="116" builtinId="35"/>
    <cellStyle name="强调文字颜色 3" xfId="117" builtinId="37"/>
    <cellStyle name="差_其他部门(按照总人口测算）—20080416_不含人员经费系数_财力性转移支付2010年预算参考数" xfId="118"/>
    <cellStyle name="差_2006年34青海_财力性转移支付2010年预算参考数" xfId="119"/>
    <cellStyle name="PSChar" xfId="120"/>
    <cellStyle name="强调文字颜色 4" xfId="121" builtinId="41"/>
    <cellStyle name="20% - 强调文字颜色 4" xfId="122" builtinId="42"/>
    <cellStyle name="40% - 强调文字颜色 4" xfId="123" builtinId="43"/>
    <cellStyle name="差_国表定表(巴中市全市汇总) 3" xfId="124"/>
    <cellStyle name="60% - Accent2_Book1" xfId="125"/>
    <cellStyle name="差_行政公检法测算_县市旗测算-新科目（含人口规模效应）" xfId="126"/>
    <cellStyle name="强调文字颜色 5" xfId="127" builtinId="45"/>
    <cellStyle name="差_Book1_Book1_1" xfId="128"/>
    <cellStyle name="差_行政(燃修费)_民生政策最低支出需求" xfId="129"/>
    <cellStyle name="40% - 强调文字颜色 5" xfId="130" builtinId="47"/>
    <cellStyle name="60% - 强调文字颜色 5" xfId="131" builtinId="48"/>
    <cellStyle name="好_Book1_Book1_Book1" xfId="132"/>
    <cellStyle name="Accent6 6" xfId="133"/>
    <cellStyle name="差_2006年全省财力计算表（中央、决算）" xfId="134"/>
    <cellStyle name="千位分隔[0] 5" xfId="135"/>
    <cellStyle name="20% - Accent2_Book1" xfId="136"/>
    <cellStyle name="差_2_财力性转移支付2010年预算参考数" xfId="137"/>
    <cellStyle name="强调文字颜色 6" xfId="138" builtinId="49"/>
    <cellStyle name="好_高中教师人数（教育厅1.6日提供）_Book1" xfId="139"/>
    <cellStyle name="好_~5676413_Book1" xfId="140"/>
    <cellStyle name="差_Book1_Book1_2" xfId="141"/>
    <cellStyle name="40% - 强调文字颜色 6" xfId="142" builtinId="51"/>
    <cellStyle name="差_国表定表(巴中市全市汇总) 5" xfId="143"/>
    <cellStyle name="_弱电系统设备配置报价清单" xfId="144"/>
    <cellStyle name="60% - 强调文字颜色 6" xfId="145" builtinId="52"/>
    <cellStyle name="Accent6 7" xfId="146"/>
    <cellStyle name="好_Book1_寻甸县乌蒙山片区12月规划表12.16." xfId="147"/>
    <cellStyle name="Accent2_04财力类" xfId="148"/>
    <cellStyle name="_Book1_1" xfId="149"/>
    <cellStyle name="注释 3" xfId="150"/>
    <cellStyle name="差_2、土地面积、人口、粮食产量基本情况_Book1" xfId="151"/>
    <cellStyle name="好_财政供养人员" xfId="152"/>
    <cellStyle name="_ET_STYLE_NoName_00_ 2" xfId="153"/>
    <cellStyle name="好_人员工资和公用经费2_财力性转移支付2010年预算参考数" xfId="154"/>
    <cellStyle name="_2013年_表6—特大项目" xfId="155"/>
    <cellStyle name="差_34青海_1_财力性转移支付2010年预算参考数" xfId="156"/>
    <cellStyle name="_20100326高清市院遂宁检察院1080P配置清单26日改" xfId="157"/>
    <cellStyle name="_Book1_1_Book1_Book1" xfId="158"/>
    <cellStyle name="_Book1_1_Book1_1" xfId="159"/>
    <cellStyle name="差_县市旗测算-新科目（20080627）_民生政策最低支出需求_财力性转移支付2010年预算参考数" xfId="160"/>
    <cellStyle name="好_教育厅提供义务教育及高中教师人数（2009年1月6日）" xfId="161"/>
    <cellStyle name="20% - 强调文字颜色 1 4" xfId="162"/>
    <cellStyle name="20% - Accent1 3" xfId="163"/>
    <cellStyle name="60% - 强调文字颜色 4 8" xfId="164"/>
    <cellStyle name="差_Book1_表6—特大项目" xfId="165"/>
    <cellStyle name="常规 3 2" xfId="166"/>
    <cellStyle name="_Book1_1_省部门反馈核对表_表6—特大项目" xfId="167"/>
    <cellStyle name="好_危改资金测算" xfId="168"/>
    <cellStyle name="_Book1_1_Book1" xfId="169"/>
    <cellStyle name="好_县级基础数据_Book1" xfId="170"/>
    <cellStyle name="差_河南 缺口县区测算(地方填报)_财力性转移支付2010年预算参考数" xfId="171"/>
    <cellStyle name=" 1" xfId="172"/>
    <cellStyle name="_Book1_1_云南乌蒙附表1-2" xfId="173"/>
    <cellStyle name="差_M01-2(州市补助收入)_Book1" xfId="174"/>
    <cellStyle name="好_卫生(按照总人口测算）—20080416_民生政策最低支出需求_财力性转移支付2010年预算参考数" xfId="175"/>
    <cellStyle name="好_卫生(按照总人口测算）—20080416_民生政策最低支出需求" xfId="176"/>
    <cellStyle name="?鹎%U龡&amp;H齲_x0001_C铣_x0014__x0007__x0001__x0001_" xfId="177"/>
    <cellStyle name="差_Book1_表4—3项目分度一览表" xfId="178"/>
    <cellStyle name="差_宣汉国表定表--2011,12.24 （李厅审表） 4" xfId="179"/>
    <cellStyle name="@ET_Style?.font5" xfId="180"/>
    <cellStyle name="差_地方配套按人均增幅控制8.30一般预算平均增幅、人均可用财力平均增幅两次控制、社会治安系数调整、案件数调整xl_Book1" xfId="181"/>
    <cellStyle name="_20100326高清市院遂宁检察院1080P配置清单26日改_表6—特大项目" xfId="182"/>
    <cellStyle name="差_汇总表4_财力性转移支付2010年预算参考数" xfId="183"/>
    <cellStyle name="40% - Accent5 6" xfId="184"/>
    <cellStyle name="差_县区合并测算20080421_财力性转移支付2010年预算参考数" xfId="185"/>
    <cellStyle name="_Book1" xfId="186"/>
    <cellStyle name="_Book1 2" xfId="187"/>
    <cellStyle name="好_其他部门(按照总人口测算）—20080416_民生政策最低支出需求_财力性转移支付2010年预算参考数" xfId="188"/>
    <cellStyle name="40% - 强调文字颜色 6 4" xfId="189"/>
    <cellStyle name="差_Book1" xfId="190"/>
    <cellStyle name="好_Book1_表4-项目汇总一览表" xfId="191"/>
    <cellStyle name="好_地方配套按人均增幅控制8.31（调整结案率后）xl" xfId="192"/>
    <cellStyle name="_Book1_1_省部门反馈核对表" xfId="193"/>
    <cellStyle name="差_地方配套按人均增幅控制8.30xl" xfId="194"/>
    <cellStyle name="适中 5" xfId="195"/>
    <cellStyle name="Accent2 - 20%" xfId="196"/>
    <cellStyle name="_Book1_2" xfId="197"/>
    <cellStyle name="Linked Cell" xfId="198"/>
    <cellStyle name="归盒啦_95" xfId="199"/>
    <cellStyle name="_Book1_2_Book1" xfId="200"/>
    <cellStyle name="差_09黑龙江_财力性转移支付2010年预算参考数" xfId="201"/>
    <cellStyle name="标题 4 4" xfId="202"/>
    <cellStyle name="千位分隔 5" xfId="203"/>
    <cellStyle name="Heading 1" xfId="204"/>
    <cellStyle name="_Book1_3" xfId="205"/>
    <cellStyle name="_Book1_Book1" xfId="206"/>
    <cellStyle name="_Book1_Book1_1" xfId="207"/>
    <cellStyle name="差_Book1_表4-项目汇总一览表" xfId="208"/>
    <cellStyle name="差_其他部门(按照总人口测算）—20080416" xfId="209"/>
    <cellStyle name="_Book1_Book1_Book1" xfId="210"/>
    <cellStyle name="_Book1_表4-3项目分年一览表 (2)" xfId="211"/>
    <cellStyle name="差_2007年收支情况及2008年收支预计表(汇总表)" xfId="212"/>
    <cellStyle name="Accent5 3" xfId="213"/>
    <cellStyle name="好_县市旗测算-新科目（20080626）_县市旗测算-新科目（含人口规模效应）_财力性转移支付2010年预算参考数" xfId="214"/>
    <cellStyle name="40% - Accent6 7" xfId="215"/>
    <cellStyle name="_Book1_省部门反馈核对表" xfId="216"/>
    <cellStyle name="_Book1_省部门反馈核对表_表6—特大项目" xfId="217"/>
    <cellStyle name="常规 50" xfId="218"/>
    <cellStyle name="60% - Accent2 5" xfId="219"/>
    <cellStyle name="好_财政供养人员_财力性转移支付2010年预算参考数" xfId="220"/>
    <cellStyle name="差_2009年一般性转移支付标准工资_奖励补助测算5.22测试_Book1" xfId="221"/>
    <cellStyle name="Header2" xfId="222"/>
    <cellStyle name="_Book1_云南乌蒙附表1-2" xfId="223"/>
    <cellStyle name="_ET_STYLE_NoName_00_" xfId="224"/>
    <cellStyle name="_ET_STYLE_NoName_00__Book1" xfId="225"/>
    <cellStyle name="差_测算结果" xfId="226"/>
    <cellStyle name="差_宣汉国表定表--2011,12.24 （李厅审表）" xfId="227"/>
    <cellStyle name="_ET_STYLE_NoName_00__Book1_1" xfId="228"/>
    <cellStyle name="Millares [0]_96 Risk" xfId="229"/>
    <cellStyle name="_ET_STYLE_NoName_00__Book1_1_省部门反馈核对表" xfId="230"/>
    <cellStyle name="20% - 强调文字颜色 4 3" xfId="231"/>
    <cellStyle name="20% - Accent4 2" xfId="232"/>
    <cellStyle name="_ET_STYLE_NoName_00__Book1_1_省部门反馈核对表_表6—特大项目" xfId="233"/>
    <cellStyle name="常规 4" xfId="234"/>
    <cellStyle name="好_总人口_财力性转移支付2010年预算参考数" xfId="235"/>
    <cellStyle name="_ET_STYLE_NoName_00__Book1_2" xfId="236"/>
    <cellStyle name="Accent5 - 20%" xfId="237"/>
    <cellStyle name="标题 3 5" xfId="238"/>
    <cellStyle name="差_行政(燃修费)_财力性转移支付2010年预算参考数" xfId="239"/>
    <cellStyle name="好_县市旗测算-新科目（20080626）" xfId="240"/>
    <cellStyle name="_ET_STYLE_NoName_00__Book1_2_表6—特大项目" xfId="241"/>
    <cellStyle name="_ET_STYLE_NoName_00__Book1_Book1" xfId="242"/>
    <cellStyle name="Pourcentage_pldt" xfId="243"/>
    <cellStyle name="_ET_STYLE_NoName_00__Book1_省部门反馈核对表" xfId="244"/>
    <cellStyle name="标题 5" xfId="245"/>
    <cellStyle name="好_第一部分：综合全" xfId="246"/>
    <cellStyle name="_ET_STYLE_NoName_00__Book1_省部门反馈核对表_表6—特大项目" xfId="247"/>
    <cellStyle name="_ET_STYLE_NoName_00__巴中表1-4" xfId="248"/>
    <cellStyle name="_ET_STYLE_NoName_00__产业发展表4.2-12.26改" xfId="249"/>
    <cellStyle name="Dollar (zero dec)" xfId="250"/>
    <cellStyle name="_ET_STYLE_NoName_00__规划文本附表表" xfId="251"/>
    <cellStyle name="差_11大理_Book1" xfId="252"/>
    <cellStyle name="好_30云南" xfId="253"/>
    <cellStyle name="好_重点民生支出需求测算表社保（农村低保）081112" xfId="254"/>
    <cellStyle name="好_县市旗测算-新科目（20080627）_不含人员经费系数_财力性转移支付2010年预算参考数" xfId="255"/>
    <cellStyle name="_ET_STYLE_NoName_00__绵阳表1-4" xfId="256"/>
    <cellStyle name="差_Book1_寻甸县乌蒙山片区12月规划表12.16." xfId="257"/>
    <cellStyle name="_ET_STYLE_NoName_00__永善县上报" xfId="258"/>
    <cellStyle name="差_成本差异系数" xfId="259"/>
    <cellStyle name="_ET_STYLE_NoName_00__永善县上报_表6—特大项目" xfId="260"/>
    <cellStyle name="差_巴中表1-4" xfId="261"/>
    <cellStyle name="_ET_STYLE_NoName_00__云南乌蒙附表1-2" xfId="262"/>
    <cellStyle name="Accent1 4" xfId="263"/>
    <cellStyle name="超级链接" xfId="264"/>
    <cellStyle name="好_0605石屏县" xfId="265"/>
    <cellStyle name="差_卫生(按照总人口测算）—20080416_民生政策最低支出需求" xfId="266"/>
    <cellStyle name="_报价1" xfId="267"/>
    <cellStyle name="40% - 强调文字颜色 5 4" xfId="268"/>
    <cellStyle name="差_县市旗测算-新科目（20080626）_不含人员经费系数_财力性转移支付2010年预算参考数" xfId="269"/>
    <cellStyle name="_规划文本附表表" xfId="270"/>
    <cellStyle name="_刘文宁全部客户记录-新9-18 (刘文宁 v1)" xfId="271"/>
    <cellStyle name="好_不含人员经费系数" xfId="272"/>
    <cellStyle name="Output" xfId="273"/>
    <cellStyle name="差_Book1_表4-2项目汇总一览表2012" xfId="274"/>
    <cellStyle name="60% - 强调文字颜色 5 3" xfId="275"/>
    <cellStyle name="差_05潍坊" xfId="276"/>
    <cellStyle name="好_河南 缺口县区测算(地方填报白)" xfId="277"/>
    <cellStyle name="好_汇总_Book1" xfId="278"/>
    <cellStyle name="_弱电系统设备配置报价清单_表6—特大项目" xfId="279"/>
    <cellStyle name="常规 41" xfId="280"/>
    <cellStyle name="常规 36" xfId="281"/>
    <cellStyle name="_设备清单一卡通-02.2.25" xfId="282"/>
    <cellStyle name="60% - 强调文字颜色 2 6" xfId="283"/>
    <cellStyle name="40% - Accent6 3" xfId="284"/>
    <cellStyle name="差_Book1_2_Book1_1" xfId="285"/>
    <cellStyle name="差_检验表" xfId="286"/>
    <cellStyle name="20% - 强调文字颜色 4 8" xfId="287"/>
    <cellStyle name="20% - Accent4 7" xfId="288"/>
    <cellStyle name="_永善县上报" xfId="289"/>
    <cellStyle name="强调文字颜色 2 2" xfId="290"/>
    <cellStyle name="60% - Accent4_Book1" xfId="291"/>
    <cellStyle name="差_文体广播事业(按照总人口测算）—20080416_民生政策最低支出需求" xfId="292"/>
    <cellStyle name="_永善县上报_表6—特大项目" xfId="293"/>
    <cellStyle name="差_34青海" xfId="294"/>
    <cellStyle name="好_县市旗测算20080508_不含人员经费系数" xfId="295"/>
    <cellStyle name="Accent1 - 20%" xfId="296"/>
    <cellStyle name="20% - Accent1" xfId="297"/>
    <cellStyle name="20% - 强调文字颜色 1 3" xfId="298"/>
    <cellStyle name="20% - Accent1 2" xfId="299"/>
    <cellStyle name="20% - 强调文字颜色 1 5" xfId="300"/>
    <cellStyle name="20% - Accent1 4" xfId="301"/>
    <cellStyle name="20% - 强调文字颜色 1 6" xfId="302"/>
    <cellStyle name="20% - Accent1 5" xfId="303"/>
    <cellStyle name="20% - 强调文字颜色 1 7" xfId="304"/>
    <cellStyle name="20% - Accent1 6" xfId="305"/>
    <cellStyle name="40% - Accent3 2" xfId="306"/>
    <cellStyle name="20% - 强调文字颜色 1 8" xfId="307"/>
    <cellStyle name="20% - Accent1 7" xfId="308"/>
    <cellStyle name="好_2008云南省分县市中小学教职工统计表（教育厅提供）" xfId="309"/>
    <cellStyle name="40% - Accent3 3" xfId="310"/>
    <cellStyle name="60% - Accent2 2" xfId="311"/>
    <cellStyle name="常规 2 2 2" xfId="312"/>
    <cellStyle name="20% - Accent1_Book1" xfId="313"/>
    <cellStyle name="20% - Accent2" xfId="314"/>
    <cellStyle name="20% - 强调文字颜色 2 3" xfId="315"/>
    <cellStyle name="20% - Accent2 2" xfId="316"/>
    <cellStyle name="20% - 强调文字颜色 2 4" xfId="317"/>
    <cellStyle name="20% - Accent2 3" xfId="318"/>
    <cellStyle name="差_2009年一般性转移支付标准工资" xfId="319"/>
    <cellStyle name="好_平邑" xfId="320"/>
    <cellStyle name="20% - 强调文字颜色 2 5" xfId="321"/>
    <cellStyle name="20% - Accent2 4" xfId="322"/>
    <cellStyle name="差_1110洱源县_财力性转移支付2010年预算参考数" xfId="323"/>
    <cellStyle name="差_2009年一般性转移支付标准工资_奖励补助测算5.23新_Book1" xfId="324"/>
    <cellStyle name="20% - 强调文字颜色 2 6" xfId="325"/>
    <cellStyle name="20% - Accent2 5" xfId="326"/>
    <cellStyle name="差_530629_2006年县级财政报表附表" xfId="327"/>
    <cellStyle name="20% - 强调文字颜色 2 7" xfId="328"/>
    <cellStyle name="20% - Accent2 6" xfId="329"/>
    <cellStyle name="40% - Accent4 2" xfId="330"/>
    <cellStyle name="好_县区合并测算20080423(按照各省比重）_县市旗测算-新科目（含人口规模效应）_财力性转移支付2010年预算参考数" xfId="331"/>
    <cellStyle name="差_Book1_Book1_Book1" xfId="332"/>
    <cellStyle name="分级显示列_1_Book1" xfId="333"/>
    <cellStyle name="Currency_!!!GO" xfId="334"/>
    <cellStyle name="好_05玉溪_Book1" xfId="335"/>
    <cellStyle name="20% - 强调文字颜色 2 8" xfId="336"/>
    <cellStyle name="20% - Accent2 7" xfId="337"/>
    <cellStyle name="样式 1" xfId="338"/>
    <cellStyle name="40% - Accent4 3" xfId="339"/>
    <cellStyle name="好_行政公检法测算_县市旗测算-新科目（含人口规模效应）_财力性转移支付2010年预算参考数" xfId="340"/>
    <cellStyle name="20% - Accent3" xfId="341"/>
    <cellStyle name="20% - 强调文字颜色 3 4" xfId="342"/>
    <cellStyle name="20% - Accent3 3" xfId="343"/>
    <cellStyle name="商品名称" xfId="344"/>
    <cellStyle name="好_Book1_表4-2项目汇总一览表2012" xfId="345"/>
    <cellStyle name="Heading 4" xfId="346"/>
    <cellStyle name="60% - 强调文字颜色 1 2" xfId="347"/>
    <cellStyle name="差_2006年在职人员情况_Book1" xfId="348"/>
    <cellStyle name="60% - 强调文字颜色 1 3" xfId="349"/>
    <cellStyle name="20% - 强调文字颜色 3 5" xfId="350"/>
    <cellStyle name="20% - Accent3 4" xfId="351"/>
    <cellStyle name="差_M03" xfId="352"/>
    <cellStyle name="60% - 强调文字颜色 1 4" xfId="353"/>
    <cellStyle name="20% - 强调文字颜色 3 6" xfId="354"/>
    <cellStyle name="20% - Accent3 5" xfId="355"/>
    <cellStyle name="好_卫生(按照总人口测算）—20080416" xfId="356"/>
    <cellStyle name="60% - 强调文字颜色 1 5" xfId="357"/>
    <cellStyle name="好_14安徽_财力性转移支付2010年预算参考数" xfId="358"/>
    <cellStyle name="差_Book1_绥江县乌蒙山片区实施规划(省汇总)" xfId="359"/>
    <cellStyle name="20% - 强调文字颜色 3 7" xfId="360"/>
    <cellStyle name="20% - Accent3 6" xfId="361"/>
    <cellStyle name="40% - Accent5 2" xfId="362"/>
    <cellStyle name="差_28四川" xfId="363"/>
    <cellStyle name="60% - 强调文字颜色 1 6" xfId="364"/>
    <cellStyle name="20% - 强调文字颜色 3 8" xfId="365"/>
    <cellStyle name="20% - Accent3 7" xfId="366"/>
    <cellStyle name="40% - Accent5 3" xfId="367"/>
    <cellStyle name="差_测算结果汇总" xfId="368"/>
    <cellStyle name="警告文本 5" xfId="369"/>
    <cellStyle name="20% - Accent3_Book1" xfId="370"/>
    <cellStyle name="20% - Accent4" xfId="371"/>
    <cellStyle name="差_34青海_财力性转移支付2010年预算参考数" xfId="372"/>
    <cellStyle name="常规 5" xfId="373"/>
    <cellStyle name="好_县市旗测算20080508_不含人员经费系数_财力性转移支付2010年预算参考数" xfId="374"/>
    <cellStyle name="差_需求汇总表（1-4） 5" xfId="375"/>
    <cellStyle name="60% - 强调文字颜色 2 2" xfId="376"/>
    <cellStyle name="貨幣 [0]_DDC Panel Order form" xfId="377"/>
    <cellStyle name="差_文体广播事业(按照总人口测算）—20080416_民生政策最低支出需求_财力性转移支付2010年预算参考数" xfId="378"/>
    <cellStyle name="20% - 强调文字颜色 4 4" xfId="379"/>
    <cellStyle name="20% - Accent4 3" xfId="380"/>
    <cellStyle name="60% - 强调文字颜色 2 4" xfId="381"/>
    <cellStyle name="好_检验表_Book1" xfId="382"/>
    <cellStyle name="60% - Accent6_Book1" xfId="383"/>
    <cellStyle name="差_需求汇总表（1-4） 7" xfId="384"/>
    <cellStyle name="20% - 强调文字颜色 4 6" xfId="385"/>
    <cellStyle name="20% - Accent4 5" xfId="386"/>
    <cellStyle name="60% - 强调文字颜色 2 5" xfId="387"/>
    <cellStyle name="20% - 强调文字颜色 4 7" xfId="388"/>
    <cellStyle name="20% - Accent4 6" xfId="389"/>
    <cellStyle name="40% - Accent6 2" xfId="390"/>
    <cellStyle name="20% - Accent4_Book1" xfId="391"/>
    <cellStyle name="差_达州表1-4 (1)" xfId="392"/>
    <cellStyle name="Accent1 6" xfId="393"/>
    <cellStyle name="20% - Accent5" xfId="394"/>
    <cellStyle name="好_11大理_财力性转移支付2010年预算参考数" xfId="395"/>
    <cellStyle name="20% - 强调文字颜色 5 3" xfId="396"/>
    <cellStyle name="20% - Accent5 2" xfId="397"/>
    <cellStyle name="差_2006年全省财力计算表（中央、决算）_Book1" xfId="398"/>
    <cellStyle name="差_达州表1-4 (1) 5" xfId="399"/>
    <cellStyle name="60% - 强调文字颜色 3 2" xfId="400"/>
    <cellStyle name="好_民生政策最低支出需求" xfId="401"/>
    <cellStyle name="20% - 强调文字颜色 5 4" xfId="402"/>
    <cellStyle name="20% - Accent5 3" xfId="403"/>
    <cellStyle name="好_卫生(按照总人口测算）—20080416_不含人员经费系数_财力性转移支付2010年预算参考数" xfId="404"/>
    <cellStyle name="差_达州表1-4 (1) 6" xfId="405"/>
    <cellStyle name="60% - 强调文字颜色 3 3" xfId="406"/>
    <cellStyle name="20% - 强调文字颜色 5 5" xfId="407"/>
    <cellStyle name="20% - Accent5 4" xfId="408"/>
    <cellStyle name="差_达州表1-4 (1) 7" xfId="409"/>
    <cellStyle name="寘嬫愗傝_PRODUCT DETAIL Q1" xfId="410"/>
    <cellStyle name="60% - 强调文字颜色 3 4" xfId="411"/>
    <cellStyle name="20% - 强调文字颜色 5 6" xfId="412"/>
    <cellStyle name="20% - Accent5 5" xfId="413"/>
    <cellStyle name="60% - 强调文字颜色 3 5" xfId="414"/>
    <cellStyle name="20% - 强调文字颜色 5 7" xfId="415"/>
    <cellStyle name="20% - Accent5 6" xfId="416"/>
    <cellStyle name="60% - 强调文字颜色 3 6" xfId="417"/>
    <cellStyle name="20% - 强调文字颜色 5 8" xfId="418"/>
    <cellStyle name="20% - Accent5 7" xfId="419"/>
    <cellStyle name="强调 1" xfId="420"/>
    <cellStyle name="差_2007年一般预算支出剔除" xfId="421"/>
    <cellStyle name="好_Book1_曲靖-会泽县" xfId="422"/>
    <cellStyle name="20% - Accent5_Book1" xfId="423"/>
    <cellStyle name="20% - Accent6" xfId="424"/>
    <cellStyle name="差_2006年30云南" xfId="425"/>
    <cellStyle name="好_卫生(按照总人口测算）—20080416_不含人员经费系数" xfId="426"/>
    <cellStyle name="差_Book1_彝良县乌蒙片区实施规划（省汇总用）" xfId="427"/>
    <cellStyle name="差_卫生部门_Book1" xfId="428"/>
    <cellStyle name="好_县级基础数据" xfId="429"/>
    <cellStyle name="20% - 强调文字颜色 6 3" xfId="430"/>
    <cellStyle name="20% - Accent6 2" xfId="431"/>
    <cellStyle name="差_业务工作量指标" xfId="432"/>
    <cellStyle name="60% - 强调文字颜色 4 2" xfId="433"/>
    <cellStyle name="Neutral" xfId="434"/>
    <cellStyle name="20% - 强调文字颜色 6 4" xfId="435"/>
    <cellStyle name="20% - Accent6 3" xfId="436"/>
    <cellStyle name="差_财政支出对上级的依赖程度_Book1" xfId="437"/>
    <cellStyle name="差_奖励补助测算7.25 (version 1) (version 1)" xfId="438"/>
    <cellStyle name="60% - 强调文字颜色 4 3" xfId="439"/>
    <cellStyle name="20% - 强调文字颜色 6 5" xfId="440"/>
    <cellStyle name="20% - Accent6 4" xfId="441"/>
    <cellStyle name="60% - 强调文字颜色 4 4" xfId="442"/>
    <cellStyle name="20% - 强调文字颜色 6 6" xfId="443"/>
    <cellStyle name="20% - Accent6 5" xfId="444"/>
    <cellStyle name="60% - 强调文字颜色 4 5" xfId="445"/>
    <cellStyle name="差_22湖南" xfId="446"/>
    <cellStyle name="好_530623_2006年县级财政报表附表" xfId="447"/>
    <cellStyle name="好_卫生部门" xfId="448"/>
    <cellStyle name="差_不含人员经费系数" xfId="449"/>
    <cellStyle name="20% - 强调文字颜色 6 7" xfId="450"/>
    <cellStyle name="20% - Accent6 6" xfId="451"/>
    <cellStyle name="60% - 强调文字颜色 4 6" xfId="452"/>
    <cellStyle name="20% - 强调文字颜色 6 8" xfId="453"/>
    <cellStyle name="20% - Accent6 7" xfId="454"/>
    <cellStyle name="20% - Accent6_Book1" xfId="455"/>
    <cellStyle name="20% - 强调文字颜色 1 2" xfId="456"/>
    <cellStyle name="好_基础数据分析_Book1" xfId="457"/>
    <cellStyle name="20% - 强调文字颜色 2 2" xfId="458"/>
    <cellStyle name="适中 7" xfId="459"/>
    <cellStyle name="20% - 强调文字颜色 3 2" xfId="460"/>
    <cellStyle name="Heading 2" xfId="461"/>
    <cellStyle name="好_2009年一般性转移支付标准工资_奖励补助测算7.25_Book1" xfId="462"/>
    <cellStyle name="20% - 强调文字颜色 4 2" xfId="463"/>
    <cellStyle name="Mon閠aire_!!!GO" xfId="464"/>
    <cellStyle name="콤마_BOILER-CO1" xfId="465"/>
    <cellStyle name="20% - 强调文字颜色 5 2" xfId="466"/>
    <cellStyle name="差_530629_2006年县级财政报表附表_Book1" xfId="467"/>
    <cellStyle name="20% - 强调文字颜色 6 2" xfId="468"/>
    <cellStyle name="40% - Accent1" xfId="469"/>
    <cellStyle name="40% - Accent1 2" xfId="470"/>
    <cellStyle name="好_总人口" xfId="471"/>
    <cellStyle name="标题1" xfId="472"/>
    <cellStyle name="差_14安徽_财力性转移支付2010年预算参考数" xfId="473"/>
    <cellStyle name="好_00省级(打印)" xfId="474"/>
    <cellStyle name="差_云南省2008年转移支付测算——州市本级考核部分及政策性测算_财力性转移支付2010年预算参考数" xfId="475"/>
    <cellStyle name="40% - Accent1 3" xfId="476"/>
    <cellStyle name="40% - Accent1 5" xfId="477"/>
    <cellStyle name="Input_Book1" xfId="478"/>
    <cellStyle name="40% - Accent1 6" xfId="479"/>
    <cellStyle name="Bad" xfId="480"/>
    <cellStyle name="60% - Accent3 2" xfId="481"/>
    <cellStyle name="40% - Accent1 7" xfId="482"/>
    <cellStyle name="差_~4190974_Book1" xfId="483"/>
    <cellStyle name="60% - Accent3 3" xfId="484"/>
    <cellStyle name="差_一般预算支出口径剔除表" xfId="485"/>
    <cellStyle name="40% - Accent1_Book1" xfId="486"/>
    <cellStyle name="差_县市旗测算-新科目（20080626）_财力性转移支付2010年预算参考数" xfId="487"/>
    <cellStyle name="好_卫生部门_财力性转移支付2010年预算参考数" xfId="488"/>
    <cellStyle name="40% - Accent2" xfId="489"/>
    <cellStyle name="差_不含人员经费系数_财力性转移支付2010年预算参考数" xfId="490"/>
    <cellStyle name="好_分县成本差异系数_不含人员经费系数" xfId="491"/>
    <cellStyle name="好_2009年一般性转移支付标准工资_奖励补助测算5.24冯铸" xfId="492"/>
    <cellStyle name="40% - Accent2 2" xfId="493"/>
    <cellStyle name="40% - Accent2 3" xfId="494"/>
    <cellStyle name="40% - Accent2 4" xfId="495"/>
    <cellStyle name="差_农林水和城市维护标准支出20080505－县区合计_民生政策最低支出需求" xfId="496"/>
    <cellStyle name="差_卫生(按照总人口测算）—20080416_县市旗测算-新科目（含人口规模效应）_财力性转移支付2010年预算参考数" xfId="497"/>
    <cellStyle name="Bad_Book1" xfId="498"/>
    <cellStyle name="差_人员工资和公用经费2" xfId="499"/>
    <cellStyle name="40% - Accent2 5" xfId="500"/>
    <cellStyle name="分级显示行_1_13区汇总" xfId="501"/>
    <cellStyle name="40% - Accent2 6" xfId="502"/>
    <cellStyle name="差_汇总-县级财政报表附表" xfId="503"/>
    <cellStyle name="60% - Accent4 2" xfId="504"/>
    <cellStyle name="40% - Accent2 7" xfId="505"/>
    <cellStyle name="差_县市旗测算20080508_县市旗测算-新科目（含人口规模效应）" xfId="506"/>
    <cellStyle name="60% - Accent4 3" xfId="507"/>
    <cellStyle name="Milliers [0]_!!!GO" xfId="508"/>
    <cellStyle name="40% - Accent2_Book1" xfId="509"/>
    <cellStyle name="好_省部门反馈核对表" xfId="510"/>
    <cellStyle name="40% - Accent3" xfId="511"/>
    <cellStyle name="差_缺口县区测算(按核定人数)" xfId="512"/>
    <cellStyle name="40% - Accent3 4" xfId="513"/>
    <cellStyle name="40% - Accent3 5" xfId="514"/>
    <cellStyle name="差_0706丘北县" xfId="515"/>
    <cellStyle name="差_达州表4.1-4.6--12.25改" xfId="516"/>
    <cellStyle name="40% - Accent3 6" xfId="517"/>
    <cellStyle name="60% - Accent5 2" xfId="518"/>
    <cellStyle name="差_市辖区测算-新科目（20080626）_县市旗测算-新科目（含人口规模效应）_财力性转移支付2010年预算参考数" xfId="519"/>
    <cellStyle name="Normal_ SG&amp;A Bridge " xfId="520"/>
    <cellStyle name="40% - Accent3 7" xfId="521"/>
    <cellStyle name="60% - Accent5 3" xfId="522"/>
    <cellStyle name="40% - 强调文字颜色 5 6" xfId="523"/>
    <cellStyle name="40% - Accent3_Book1" xfId="524"/>
    <cellStyle name="Normal - Style1" xfId="525"/>
    <cellStyle name="40% - Accent4" xfId="526"/>
    <cellStyle name="好_山东省民生支出标准" xfId="527"/>
    <cellStyle name="好_市辖区测算20080510_财力性转移支付2010年预算参考数" xfId="528"/>
    <cellStyle name="40% - Accent4 4" xfId="529"/>
    <cellStyle name="差_人力资源表4.5" xfId="530"/>
    <cellStyle name="40% - Accent4 5" xfId="531"/>
    <cellStyle name="好_03昭通_Book1" xfId="532"/>
    <cellStyle name="40% - Accent4 6" xfId="533"/>
    <cellStyle name="好_0502通海县_Book1" xfId="534"/>
    <cellStyle name="好_1997年D01-2" xfId="535"/>
    <cellStyle name="60% - Accent6 2" xfId="536"/>
    <cellStyle name="40% - Accent4 7" xfId="537"/>
    <cellStyle name="60% - Accent6 3" xfId="538"/>
    <cellStyle name="40% - Accent4_Book1" xfId="539"/>
    <cellStyle name="40% - Accent5" xfId="540"/>
    <cellStyle name="警告文本 2" xfId="541"/>
    <cellStyle name="好_2009年一般性转移支付标准工资_奖励补助测算7.23_Book1" xfId="542"/>
    <cellStyle name="60% - 强调文字颜色 1 7" xfId="543"/>
    <cellStyle name="40% - Accent5 4" xfId="544"/>
    <cellStyle name="60% - 强调文字颜色 1 8" xfId="545"/>
    <cellStyle name="差_行政(燃修费)_县市旗测算-新科目（含人口规模效应）_财力性转移支付2010年预算参考数" xfId="546"/>
    <cellStyle name="好_三季度－表二_Book1" xfId="547"/>
    <cellStyle name="40% - Accent5 5" xfId="548"/>
    <cellStyle name="40% - Accent5_Book1" xfId="549"/>
    <cellStyle name="差_文体广播事业(按照总人口测算）—20080416_不含人员经费系数_财力性转移支付2010年预算参考数" xfId="550"/>
    <cellStyle name="40% - Accent6" xfId="551"/>
    <cellStyle name="警告文本 3" xfId="552"/>
    <cellStyle name="60% - 强调文字颜色 2 7" xfId="553"/>
    <cellStyle name="差_2009年一般性转移支付标准工资_Book1" xfId="554"/>
    <cellStyle name="40% - Accent6 4" xfId="555"/>
    <cellStyle name="60% - 强调文字颜色 2 8" xfId="556"/>
    <cellStyle name="Accent6_04财力类" xfId="557"/>
    <cellStyle name="差_2008年支出调整_财力性转移支付2010年预算参考数" xfId="558"/>
    <cellStyle name="好_Book1_Book1_1" xfId="559"/>
    <cellStyle name="好_巴中表1-4" xfId="560"/>
    <cellStyle name="差_2008云南省分县市中小学教职工统计表（教育厅提供）" xfId="561"/>
    <cellStyle name="40% - Accent6 5" xfId="562"/>
    <cellStyle name="Accent6 - 20%" xfId="563"/>
    <cellStyle name="40% - Accent6 6" xfId="564"/>
    <cellStyle name="好_历年教师人数_Book1" xfId="565"/>
    <cellStyle name="60% - 强调文字颜色 5 7" xfId="566"/>
    <cellStyle name="SHADEDSTORES" xfId="567"/>
    <cellStyle name="40% - Accent6_Book1" xfId="568"/>
    <cellStyle name="好_成本差异系数（含人口规模）" xfId="569"/>
    <cellStyle name="40% - 强调文字颜色 1 2" xfId="570"/>
    <cellStyle name="Accent1" xfId="571"/>
    <cellStyle name="好_缺口县区测算(财政部标准)_财力性转移支付2010年预算参考数" xfId="572"/>
    <cellStyle name="40% - 强调文字颜色 1 3" xfId="573"/>
    <cellStyle name="Accent2" xfId="574"/>
    <cellStyle name="40% - 强调文字颜色 1 4" xfId="575"/>
    <cellStyle name="Accent3" xfId="576"/>
    <cellStyle name="差_2007年检察院案件数" xfId="577"/>
    <cellStyle name="40% - 强调文字颜色 1 5" xfId="578"/>
    <cellStyle name="Accent4" xfId="579"/>
    <cellStyle name="40% - 强调文字颜色 1 6" xfId="580"/>
    <cellStyle name="好_2009年一般性转移支付标准工资_~5676413" xfId="581"/>
    <cellStyle name="差_县区合并测算20080423(按照各省比重）_县市旗测算-新科目（含人口规模效应）_财力性转移支付2010年预算参考数" xfId="582"/>
    <cellStyle name="Accent5" xfId="583"/>
    <cellStyle name="40% - 强调文字颜色 1 7" xfId="584"/>
    <cellStyle name="Accent4 2" xfId="585"/>
    <cellStyle name="Accent6" xfId="586"/>
    <cellStyle name="40% - 强调文字颜色 1 8" xfId="587"/>
    <cellStyle name="Bad 4" xfId="588"/>
    <cellStyle name="40% - 强调文字颜色 2 2" xfId="589"/>
    <cellStyle name="Bad 5" xfId="590"/>
    <cellStyle name="常规 2 3_Book1" xfId="591"/>
    <cellStyle name="40% - 强调文字颜色 2 3" xfId="592"/>
    <cellStyle name="好_05潍坊" xfId="593"/>
    <cellStyle name="60% - Accent3_Book1" xfId="594"/>
    <cellStyle name="Bad 6" xfId="595"/>
    <cellStyle name="差_2007一般预算支出口径剔除表_财力性转移支付2010年预算参考数" xfId="596"/>
    <cellStyle name="40% - 强调文字颜色 2 4" xfId="597"/>
    <cellStyle name="差_丽江汇总_Book1" xfId="598"/>
    <cellStyle name="Bad 7" xfId="599"/>
    <cellStyle name="40% - 强调文字颜色 2 5" xfId="600"/>
    <cellStyle name="40% - 强调文字颜色 2 6" xfId="601"/>
    <cellStyle name="Accent3_04财力类" xfId="602"/>
    <cellStyle name="差_县区合并测算20080423(按照各省比重）_不含人员经费系数" xfId="603"/>
    <cellStyle name="40% - 强调文字颜色 2 7" xfId="604"/>
    <cellStyle name="差_下半年禁毒办案经费分配2544.3万元" xfId="605"/>
    <cellStyle name="好_指标四" xfId="606"/>
    <cellStyle name="差_2007年人员分部门统计表_Book1" xfId="607"/>
    <cellStyle name="Milliers_!!!GO" xfId="608"/>
    <cellStyle name="好_农林水和城市维护标准支出20080505－县区合计_民生政策最低支出需求_财力性转移支付2010年预算参考数" xfId="609"/>
    <cellStyle name="40% - 强调文字颜色 2 8" xfId="610"/>
    <cellStyle name="Accent3 - 20%" xfId="611"/>
    <cellStyle name="Accent5 2" xfId="612"/>
    <cellStyle name="40% - 强调文字颜色 3 2" xfId="613"/>
    <cellStyle name="40% - 强调文字颜色 3 3" xfId="614"/>
    <cellStyle name="40% - 强调文字颜色 3 4" xfId="615"/>
    <cellStyle name="40% - 强调文字颜色 3 5" xfId="616"/>
    <cellStyle name="6mal" xfId="617"/>
    <cellStyle name="差_2006年水利统计指标统计表_财力性转移支付2010年预算参考数" xfId="618"/>
    <cellStyle name="40% - 强调文字颜色 3 6" xfId="619"/>
    <cellStyle name="40% - 强调文字颜色 3 7" xfId="620"/>
    <cellStyle name="40% - 强调文字颜色 4 3" xfId="621"/>
    <cellStyle name="差_12滨州" xfId="622"/>
    <cellStyle name="40% - 强调文字颜色 4 4" xfId="623"/>
    <cellStyle name="差_2009年一般性转移支付标准工资_~5676413_Book1" xfId="624"/>
    <cellStyle name="40% - 强调文字颜色 4 5" xfId="625"/>
    <cellStyle name="差_2006年27重庆_财力性转移支付2010年预算参考数" xfId="626"/>
    <cellStyle name="PSSpacer" xfId="627"/>
    <cellStyle name="40% - 强调文字颜色 4 6" xfId="628"/>
    <cellStyle name="40% - 强调文字颜色 4 7" xfId="629"/>
    <cellStyle name="好_文体广播事业(按照总人口测算）—20080416_县市旗测算-新科目（含人口规模效应）_财力性转移支付2010年预算参考数" xfId="630"/>
    <cellStyle name="好_0502通海县" xfId="631"/>
    <cellStyle name="Mon閠aire [0]_!!!GO" xfId="632"/>
    <cellStyle name="40% - 强调文字颜色 4 8" xfId="633"/>
    <cellStyle name="差_县市旗测算20080508_民生政策最低支出需求_财力性转移支付2010年预算参考数" xfId="634"/>
    <cellStyle name="Accent3 - 40%" xfId="635"/>
    <cellStyle name="差_Book1_镇雄县乌蒙山片区规划(省汇总)" xfId="636"/>
    <cellStyle name="40% - 强调文字颜色 5 2" xfId="637"/>
    <cellStyle name="好_2006年分析表" xfId="638"/>
    <cellStyle name="40% - 强调文字颜色 5 3" xfId="639"/>
    <cellStyle name="no dec" xfId="640"/>
    <cellStyle name="40% - 强调文字颜色 5 5" xfId="641"/>
    <cellStyle name="差_27重庆" xfId="642"/>
    <cellStyle name="好_2007年一般预算支出剔除_财力性转移支付2010年预算参考数" xfId="643"/>
    <cellStyle name="40% - 强调文字颜色 5 8" xfId="644"/>
    <cellStyle name="好_山东省民生支出标准_财力性转移支付2010年预算参考数" xfId="645"/>
    <cellStyle name="40% - 强调文字颜色 6 2" xfId="646"/>
    <cellStyle name="好_下半年禁毒办案经费分配2544.3万元" xfId="647"/>
    <cellStyle name="40% - 强调文字颜色 6 3" xfId="648"/>
    <cellStyle name="40% - 强调文字颜色 6 6" xfId="649"/>
    <cellStyle name="差_成本差异系数_财力性转移支付2010年预算参考数" xfId="650"/>
    <cellStyle name="40% - 强调文字颜色 6 7" xfId="651"/>
    <cellStyle name="Accent3 - 60%" xfId="652"/>
    <cellStyle name="差_达州表1-4 2" xfId="653"/>
    <cellStyle name="差_县市旗测算-新科目（20080627）" xfId="654"/>
    <cellStyle name="好_2009年一般性转移支付标准工资_~4190974" xfId="655"/>
    <cellStyle name="40% - 强调文字颜色 6 8" xfId="656"/>
    <cellStyle name="60% - 强调文字颜色 3 7" xfId="657"/>
    <cellStyle name="差_Book1_省部门反馈核对表" xfId="658"/>
    <cellStyle name="差_人力资源表4.5 2" xfId="659"/>
    <cellStyle name="强调 2" xfId="660"/>
    <cellStyle name="60% - Accent1" xfId="661"/>
    <cellStyle name="千分位_ 白土" xfId="662"/>
    <cellStyle name="60% - Accent1 2" xfId="663"/>
    <cellStyle name="差_1003牟定县" xfId="664"/>
    <cellStyle name="Subtotal" xfId="665"/>
    <cellStyle name="60% - Accent1 3" xfId="666"/>
    <cellStyle name="60% - Accent1 4" xfId="667"/>
    <cellStyle name="差_高中教师人数（教育厅1.6日提供）" xfId="668"/>
    <cellStyle name="60% - Accent1 5" xfId="669"/>
    <cellStyle name="60% - Accent1 6" xfId="670"/>
    <cellStyle name="60% - Accent1 7" xfId="671"/>
    <cellStyle name="差_缺口县区测算（11.13）" xfId="672"/>
    <cellStyle name="Accent4 4" xfId="673"/>
    <cellStyle name="差_Book2_财力性转移支付2010年预算参考数" xfId="674"/>
    <cellStyle name="好_文体广播事业(按照总人口测算）—20080416_县市旗测算-新科目（含人口规模效应）" xfId="675"/>
    <cellStyle name="好_云南 缺口县区测算(地方填报)_财力性转移支付2010年预算参考数" xfId="676"/>
    <cellStyle name="60% - Accent1_Book1" xfId="677"/>
    <cellStyle name="好_Book1_曲靖-宣威市" xfId="678"/>
    <cellStyle name="60% - 强调文字颜色 3 8" xfId="679"/>
    <cellStyle name="部门" xfId="680"/>
    <cellStyle name="差_同德" xfId="681"/>
    <cellStyle name="差_市辖区测算20080510_县市旗测算-新科目（含人口规模效应）_财力性转移支付2010年预算参考数" xfId="682"/>
    <cellStyle name="60% - Accent2" xfId="683"/>
    <cellStyle name="60% - Accent2 3" xfId="684"/>
    <cellStyle name="差_2007年收支情况及2008年收支预计表(汇总表)_财力性转移支付2010年预算参考数" xfId="685"/>
    <cellStyle name="差_Book1_永善县乌蒙山片区实施规划(省级汇总表)" xfId="686"/>
    <cellStyle name="差_附件3 经济社会发展目标表" xfId="687"/>
    <cellStyle name="常规 46" xfId="688"/>
    <cellStyle name="常规 51" xfId="689"/>
    <cellStyle name="60% - Accent2 6" xfId="690"/>
    <cellStyle name="60% - Accent2 7" xfId="691"/>
    <cellStyle name="常规 2 3" xfId="692"/>
    <cellStyle name="Accent4_Book1" xfId="693"/>
    <cellStyle name="60% - Accent3" xfId="694"/>
    <cellStyle name="好_Book1_彝良县乌蒙片区实施规划（省汇总用）" xfId="695"/>
    <cellStyle name="60% - Accent3 4" xfId="696"/>
    <cellStyle name="60% - Accent3 5" xfId="697"/>
    <cellStyle name="差_县市旗测算20080508_不含人员经费系数" xfId="698"/>
    <cellStyle name="差_00省级(定稿)_Book1" xfId="699"/>
    <cellStyle name="差_云南省2008年转移支付测算——州市本级考核部分及政策性测算_Book1" xfId="700"/>
    <cellStyle name="60% - Accent3 6" xfId="701"/>
    <cellStyle name="Grey" xfId="702"/>
    <cellStyle name="60% - Accent3 7" xfId="703"/>
    <cellStyle name="常规 2 4" xfId="704"/>
    <cellStyle name="PSInt" xfId="705"/>
    <cellStyle name="差_县区合并测算20080421_县市旗测算-新科目（含人口规模效应）_财力性转移支付2010年预算参考数" xfId="706"/>
    <cellStyle name="per.style" xfId="707"/>
    <cellStyle name="60% - Accent4" xfId="708"/>
    <cellStyle name="60% - Accent4 4" xfId="709"/>
    <cellStyle name="好_汇总_财力性转移支付2010年预算参考数" xfId="710"/>
    <cellStyle name="差_不用软件计算9.1不考虑经费管理评价xl" xfId="711"/>
    <cellStyle name="60% - Accent4 5" xfId="712"/>
    <cellStyle name="60% - Accent4 6" xfId="713"/>
    <cellStyle name="差_30云南" xfId="714"/>
    <cellStyle name="だ_laroux" xfId="715"/>
    <cellStyle name="差_文体广播事业(按照总人口测算）—20080416_财力性转移支付2010年预算参考数" xfId="716"/>
    <cellStyle name="好_行政(燃修费)_县市旗测算-新科目（含人口规模效应）_财力性转移支付2010年预算参考数" xfId="717"/>
    <cellStyle name="60% - Accent4 7" xfId="718"/>
    <cellStyle name="差_Book1_云南省威信县乌蒙片区规划(省级汇总)" xfId="719"/>
    <cellStyle name="60% - Accent5" xfId="720"/>
    <cellStyle name="强调文字颜色 4 2" xfId="721"/>
    <cellStyle name="60% - Accent5 4" xfId="722"/>
    <cellStyle name="60% - Accent5 5" xfId="723"/>
    <cellStyle name="60% - Accent5 6" xfId="724"/>
    <cellStyle name="好_民生政策最低支出需求_财力性转移支付2010年预算参考数" xfId="725"/>
    <cellStyle name="60% - Accent5 7" xfId="726"/>
    <cellStyle name="60% - Accent5_Book1" xfId="727"/>
    <cellStyle name="差_下半年禁吸戒毒经费1000万元" xfId="728"/>
    <cellStyle name="差_2006年33甘肃" xfId="729"/>
    <cellStyle name="60% - Accent6" xfId="730"/>
    <cellStyle name="强调文字颜色 4 3" xfId="731"/>
    <cellStyle name="t" xfId="732"/>
    <cellStyle name="好_检验表" xfId="733"/>
    <cellStyle name="Explanatory Text" xfId="734"/>
    <cellStyle name="60% - Accent6 4" xfId="735"/>
    <cellStyle name="60% - Accent6 5" xfId="736"/>
    <cellStyle name="好_行政(燃修费)_县市旗测算-新科目（含人口规模效应）" xfId="737"/>
    <cellStyle name="60% - Accent6 6" xfId="738"/>
    <cellStyle name="60% - Accent6 7" xfId="739"/>
    <cellStyle name="Norma,_laroux_4_营业在建 (2)_E21" xfId="740"/>
    <cellStyle name="差_Book1_表4—4项目分年计划一览表" xfId="741"/>
    <cellStyle name="60% - 强调文字颜色 4 7" xfId="742"/>
    <cellStyle name="60% - 强调文字颜色 5 2" xfId="743"/>
    <cellStyle name="60% - 强调文字颜色 5 4" xfId="744"/>
    <cellStyle name="60% - 强调文字颜色 5 5" xfId="745"/>
    <cellStyle name="好_2007年可用财力_Book1" xfId="746"/>
    <cellStyle name="60% - 强调文字颜色 5 6" xfId="747"/>
    <cellStyle name="60% - 强调文字颜色 5 8" xfId="748"/>
    <cellStyle name="好_2007年人员分部门统计表" xfId="749"/>
    <cellStyle name="60% - 强调文字颜色 6 2" xfId="750"/>
    <cellStyle name="60% - 强调文字颜色 6 3" xfId="751"/>
    <cellStyle name="好_Book1_镇雄县乌蒙山片区规划(省汇总)" xfId="752"/>
    <cellStyle name="60% - 强调文字颜色 6 4" xfId="753"/>
    <cellStyle name="60% - 强调文字颜色 6 5" xfId="754"/>
    <cellStyle name="60% - 强调文字颜色 6 6" xfId="755"/>
    <cellStyle name="60% - 强调文字颜色 6 7" xfId="756"/>
    <cellStyle name="好_永善县上报" xfId="757"/>
    <cellStyle name="Accent1 - 40%" xfId="758"/>
    <cellStyle name="差_2006年基础数据" xfId="759"/>
    <cellStyle name="Accent1 - 60%" xfId="760"/>
    <cellStyle name="Accent1 2" xfId="761"/>
    <cellStyle name="注释 8" xfId="762"/>
    <cellStyle name="差_5334_2006年迪庆县级财政报表附表_Book1" xfId="763"/>
    <cellStyle name="HEADINGSTOP" xfId="764"/>
    <cellStyle name="Accent1 3" xfId="765"/>
    <cellStyle name="Accent1 7" xfId="766"/>
    <cellStyle name="好_2_财力性转移支付2010年预算参考数" xfId="767"/>
    <cellStyle name="Accent1_04财力类" xfId="768"/>
    <cellStyle name="Accent2 2" xfId="769"/>
    <cellStyle name="差_市辖区测算20080510_民生政策最低支出需求" xfId="770"/>
    <cellStyle name="好_缺口县区测算(按2007支出增长25%测算)_财力性转移支付2010年预算参考数" xfId="771"/>
    <cellStyle name="Accent2 3" xfId="772"/>
    <cellStyle name="Accent2 4" xfId="773"/>
    <cellStyle name="差_M01-2(州市补助收入)" xfId="774"/>
    <cellStyle name="差_27重庆_财力性转移支付2010年预算参考数" xfId="775"/>
    <cellStyle name="Accent2 5" xfId="776"/>
    <cellStyle name="差_~4190974" xfId="777"/>
    <cellStyle name="好_卫生部门_Book1" xfId="778"/>
    <cellStyle name="Date" xfId="779"/>
    <cellStyle name="Accent2 6" xfId="780"/>
    <cellStyle name="Accent2 7" xfId="781"/>
    <cellStyle name="Accent3 2" xfId="782"/>
    <cellStyle name="Accent3 3" xfId="783"/>
    <cellStyle name="解释性文本 2" xfId="784"/>
    <cellStyle name="Accent3 4" xfId="785"/>
    <cellStyle name="差_仪陇表1-4 2" xfId="786"/>
    <cellStyle name="差_2007年政法部门业务指标_Book1" xfId="787"/>
    <cellStyle name="差_教师绩效工资测算表（离退休按各地上报数测算）2009年1月1日_Book1" xfId="788"/>
    <cellStyle name="解释性文本 3" xfId="789"/>
    <cellStyle name="Accent3 5" xfId="790"/>
    <cellStyle name="好_汇总表" xfId="791"/>
    <cellStyle name="解释性文本 4" xfId="792"/>
    <cellStyle name="Accent3 6" xfId="793"/>
    <cellStyle name="Moneda_96 Risk" xfId="794"/>
    <cellStyle name="差_仪陇表1-4 3" xfId="795"/>
    <cellStyle name="差_仪陇表1-4 4" xfId="796"/>
    <cellStyle name="差_教育(按照总人口测算）—20080416_不含人员经费系数" xfId="797"/>
    <cellStyle name="差_2009年一般性转移支付标准工资_奖励补助测算5.24冯铸_Book1" xfId="798"/>
    <cellStyle name="Accent3 7" xfId="799"/>
    <cellStyle name="差_云南省2008年中小学教师人数统计表_Book1" xfId="800"/>
    <cellStyle name="差 2" xfId="801"/>
    <cellStyle name="解释性文本 5" xfId="802"/>
    <cellStyle name="好_行政（人员）_不含人员经费系数" xfId="803"/>
    <cellStyle name="Accent4 - 20%" xfId="804"/>
    <cellStyle name="输入 4" xfId="805"/>
    <cellStyle name="Accent4 - 40%" xfId="806"/>
    <cellStyle name="好_04财力类" xfId="807"/>
    <cellStyle name="Accent4 - 60%" xfId="808"/>
    <cellStyle name="好_行政(燃修费)" xfId="809"/>
    <cellStyle name="New Times Roman" xfId="810"/>
    <cellStyle name="差_县市旗测算-新科目（20080627）_不含人员经费系数" xfId="811"/>
    <cellStyle name="Accent4 3" xfId="812"/>
    <cellStyle name="差_同德_财力性转移支付2010年预算参考数" xfId="813"/>
    <cellStyle name="Accent4 6" xfId="814"/>
    <cellStyle name="Accent4 7" xfId="815"/>
    <cellStyle name="千分位[0]_ 白土" xfId="816"/>
    <cellStyle name="Accent5 - 40%" xfId="817"/>
    <cellStyle name="好_不含人员经费系数_财力性转移支付2010年预算参考数" xfId="818"/>
    <cellStyle name="Accent5 - 60%" xfId="819"/>
    <cellStyle name="差_1997年D01-2" xfId="820"/>
    <cellStyle name="差_2006年28四川_财力性转移支付2010年预算参考数" xfId="821"/>
    <cellStyle name="差_产业发展表4.2-12.26改" xfId="822"/>
    <cellStyle name="Accent5 4" xfId="823"/>
    <cellStyle name="Accent5 5" xfId="824"/>
    <cellStyle name="汇总 2" xfId="825"/>
    <cellStyle name="差_M03_Book1" xfId="826"/>
    <cellStyle name="Accent5 6" xfId="827"/>
    <cellStyle name="好_县区合并测算20080421_县市旗测算-新科目（含人口规模效应）" xfId="828"/>
    <cellStyle name="汇总 3" xfId="829"/>
    <cellStyle name="Accent5 7" xfId="830"/>
    <cellStyle name="汇总 4" xfId="831"/>
    <cellStyle name="好_2009年一般性转移支付标准工资_~5676413_Book1" xfId="832"/>
    <cellStyle name="Accent5_Book1" xfId="833"/>
    <cellStyle name="常规 3_2011" xfId="834"/>
    <cellStyle name="Accent6 - 40%" xfId="835"/>
    <cellStyle name="Accent6 - 60%" xfId="836"/>
    <cellStyle name="好_Book1_云南乌蒙附表1-2" xfId="837"/>
    <cellStyle name="好_财政供养人员_Book1" xfId="838"/>
    <cellStyle name="Bad 2" xfId="839"/>
    <cellStyle name="常规 11 3" xfId="840"/>
    <cellStyle name="Note" xfId="841"/>
    <cellStyle name="差_Book2_云南省威信县乌蒙片区规划(省级汇总)" xfId="842"/>
    <cellStyle name="Bad 3" xfId="843"/>
    <cellStyle name="Calc Currency (0)" xfId="844"/>
    <cellStyle name="好_缺口县区测算(按2007支出增长25%测算)" xfId="845"/>
    <cellStyle name="PSHeading" xfId="846"/>
    <cellStyle name="差_530623_2006年县级财政报表附表" xfId="847"/>
    <cellStyle name="强调文字颜色 6 8" xfId="848"/>
    <cellStyle name="Calculation" xfId="849"/>
    <cellStyle name="常规 20" xfId="850"/>
    <cellStyle name="常规 15" xfId="851"/>
    <cellStyle name="Check Cell" xfId="852"/>
    <cellStyle name="好_河南 缺口县区测算(地方填报白)_财力性转移支付2010年预算参考数" xfId="853"/>
    <cellStyle name="ColLevel_0" xfId="854"/>
    <cellStyle name="好_县市旗测算20080508" xfId="855"/>
    <cellStyle name="Comma [0]" xfId="856"/>
    <cellStyle name="comma zerodec" xfId="857"/>
    <cellStyle name="통화_BOILER-CO1" xfId="858"/>
    <cellStyle name="Comma_!!!GO" xfId="859"/>
    <cellStyle name="Copied" xfId="860"/>
    <cellStyle name="差_2009年一般性转移支付标准工资_~5676413" xfId="861"/>
    <cellStyle name="Currency1" xfId="862"/>
    <cellStyle name="差_一般预算支出口径剔除表_财力性转移支付2010年预算参考数" xfId="863"/>
    <cellStyle name="差_地方配套按人均增幅控制8.31（调整结案率后）xl_Book1" xfId="864"/>
    <cellStyle name="e鯪9Y_x000b_" xfId="865"/>
    <cellStyle name="Fixed" xfId="866"/>
    <cellStyle name="Good" xfId="867"/>
    <cellStyle name="常规 10" xfId="868"/>
    <cellStyle name="Header1" xfId="869"/>
    <cellStyle name="好_2009年一般性转移支付标准工资_地方配套按人均增幅控制8.30一般预算平均增幅、人均可用财力平均增幅两次控制、社会治安系数调整、案件数调整xl_Book1" xfId="870"/>
    <cellStyle name="HEADING1" xfId="871"/>
    <cellStyle name="HEADING2" xfId="872"/>
    <cellStyle name="Input [yellow]" xfId="873"/>
    <cellStyle name="好_指标四_Book1" xfId="874"/>
    <cellStyle name="Input Cells" xfId="875"/>
    <cellStyle name="Jun" xfId="876"/>
    <cellStyle name="差 3" xfId="877"/>
    <cellStyle name="解释性文本 6" xfId="878"/>
    <cellStyle name="Linked Cells" xfId="879"/>
    <cellStyle name="差_县区合并测算20080423(按照各省比重）_财力性转移支付2010年预算参考数" xfId="880"/>
    <cellStyle name="Millares_96 Risk" xfId="881"/>
    <cellStyle name="Moneda [0]_96 Risk" xfId="882"/>
    <cellStyle name="Percent [2]" xfId="883"/>
    <cellStyle name="Percent_!!!GO" xfId="884"/>
    <cellStyle name="PSDate" xfId="885"/>
    <cellStyle name="差_巴中表1-4 5" xfId="886"/>
    <cellStyle name="PSDec" xfId="887"/>
    <cellStyle name="regstoresfromspecstores" xfId="888"/>
    <cellStyle name="差_财政支出对上级的依赖程度" xfId="889"/>
    <cellStyle name="差_县市旗测算-新科目（20080626）_民生政策最低支出需求_财力性转移支付2010年预算参考数" xfId="890"/>
    <cellStyle name="强调文字颜色 3 5" xfId="891"/>
    <cellStyle name="RevList" xfId="892"/>
    <cellStyle name="row_def_array" xfId="893"/>
    <cellStyle name="好_市辖区测算-新科目（20080626）_县市旗测算-新科目（含人口规模效应）" xfId="894"/>
    <cellStyle name="差_达州表4.1-4.6--12.25改 4" xfId="895"/>
    <cellStyle name="好_县市旗测算-新科目（20080627）" xfId="896"/>
    <cellStyle name="差_2008年一般预算支出预计" xfId="897"/>
    <cellStyle name="RowLevel_0" xfId="898"/>
    <cellStyle name="差_2008年县级公安保障标准落实奖励经费分配测算" xfId="899"/>
    <cellStyle name="差_南充表1-4 4" xfId="900"/>
    <cellStyle name="specstores" xfId="901"/>
    <cellStyle name="烹拳_ +Foil &amp; -FOIL &amp; PAPER" xfId="902"/>
    <cellStyle name="sstot" xfId="903"/>
    <cellStyle name="Standard_AREAS" xfId="904"/>
    <cellStyle name="好_农林水和城市维护标准支出20080505－县区合计" xfId="905"/>
    <cellStyle name="t_HVAC Equipment (3)" xfId="906"/>
    <cellStyle name="Title" xfId="907"/>
    <cellStyle name="差_2008云南省分县市中小学教职工统计表（教育厅提供）_Book1" xfId="908"/>
    <cellStyle name="差_城建部门_Book1" xfId="909"/>
    <cellStyle name="好_附表" xfId="910"/>
    <cellStyle name="Total" xfId="911"/>
    <cellStyle name="好_农林水和城市维护标准支出20080505－县区合计_不含人员经费系数" xfId="912"/>
    <cellStyle name="Warning Text" xfId="913"/>
    <cellStyle name="好_文体广播事业(按照总人口测算）—20080416_民生政策最低支出需求_财力性转移支付2010年预算参考数" xfId="914"/>
    <cellStyle name="_laroux" xfId="915"/>
    <cellStyle name="百分比 2" xfId="916"/>
    <cellStyle name="差_12滨州_财力性转移支付2010年预算参考数" xfId="917"/>
    <cellStyle name="百分比 3" xfId="918"/>
    <cellStyle name="差_二级公路债务还款计划" xfId="919"/>
    <cellStyle name="捠壿 [0.00]_PRODUCT DETAIL Q1" xfId="920"/>
    <cellStyle name="差_县市旗测算20080508_财力性转移支付2010年预算参考数" xfId="921"/>
    <cellStyle name="捠壿_PRODUCT DETAIL Q1" xfId="922"/>
    <cellStyle name="编号" xfId="923"/>
    <cellStyle name="标题 1 2" xfId="924"/>
    <cellStyle name="标题 1 3" xfId="925"/>
    <cellStyle name="好_县市旗测算-新科目（20080627）_县市旗测算-新科目（含人口规模效应）_财力性转移支付2010年预算参考数" xfId="926"/>
    <cellStyle name="标题 1 4" xfId="927"/>
    <cellStyle name="标题 1 5" xfId="928"/>
    <cellStyle name="标题 1 6" xfId="929"/>
    <cellStyle name="差_2008计算资料（8月5）" xfId="930"/>
    <cellStyle name="标题 1 7" xfId="931"/>
    <cellStyle name="差_0030S9.2(2008年)" xfId="932"/>
    <cellStyle name="标题 1 8" xfId="933"/>
    <cellStyle name="标题 10" xfId="934"/>
    <cellStyle name="好_云南省2008年中小学教职工情况（教育厅提供20090101加工整理）" xfId="935"/>
    <cellStyle name="差_2009年一般性转移支付标准工资_地方配套按人均增幅控制8.30xl_Book1" xfId="936"/>
    <cellStyle name="好_2007年收支情况及2008年收支预计表(汇总表)" xfId="937"/>
    <cellStyle name="标题 11" xfId="938"/>
    <cellStyle name="好_县级公安机关公用经费标准奖励测算方案（定稿）" xfId="939"/>
    <cellStyle name="标题 2 2" xfId="940"/>
    <cellStyle name="标题 2 3" xfId="941"/>
    <cellStyle name="标题 2 4" xfId="942"/>
    <cellStyle name="标题 2 5" xfId="943"/>
    <cellStyle name="标题 2 6" xfId="944"/>
    <cellStyle name="好_0605石屏县_Book1" xfId="945"/>
    <cellStyle name="好_生态建设表4.6" xfId="946"/>
    <cellStyle name="标题 2 7" xfId="947"/>
    <cellStyle name="标题 2 8" xfId="948"/>
    <cellStyle name="标题 3 2" xfId="949"/>
    <cellStyle name="差_农林水和城市维护标准支出20080505－县区合计_县市旗测算-新科目（含人口规模效应）" xfId="950"/>
    <cellStyle name="标题 3 3" xfId="951"/>
    <cellStyle name="标题 3 4" xfId="952"/>
    <cellStyle name="好_530629_2006年县级财政报表附表" xfId="953"/>
    <cellStyle name="标题 3 6" xfId="954"/>
    <cellStyle name="标题 3 7" xfId="955"/>
    <cellStyle name="差_达州表4.1-4.6--12.25改 2" xfId="956"/>
    <cellStyle name="标题 3 8" xfId="957"/>
    <cellStyle name="好_分年度可用财力情况" xfId="958"/>
    <cellStyle name="标题 4 2" xfId="959"/>
    <cellStyle name="千位分隔 3" xfId="960"/>
    <cellStyle name="差_33甘肃" xfId="961"/>
    <cellStyle name="标题 4 3" xfId="962"/>
    <cellStyle name="千位分隔 4" xfId="963"/>
    <cellStyle name="标题 4 5" xfId="964"/>
    <cellStyle name="千位分隔 6" xfId="965"/>
    <cellStyle name="标题 4 6" xfId="966"/>
    <cellStyle name="千位分隔 7" xfId="967"/>
    <cellStyle name="好_2008年县级公安保障标准落实奖励经费分配测算" xfId="968"/>
    <cellStyle name="标题 4 7" xfId="969"/>
    <cellStyle name="千位分隔 8" xfId="970"/>
    <cellStyle name="标题 4 8" xfId="971"/>
    <cellStyle name="差_行政（人员）_不含人员经费系数_财力性转移支付2010年预算参考数" xfId="972"/>
    <cellStyle name="好_第一部分：综合全_Book1" xfId="973"/>
    <cellStyle name="千位分隔 9" xfId="974"/>
    <cellStyle name="标题 6" xfId="975"/>
    <cellStyle name="标题 7" xfId="976"/>
    <cellStyle name="好_行政(燃修费)_不含人员经费系数_财力性转移支付2010年预算参考数" xfId="977"/>
    <cellStyle name="标题 8" xfId="978"/>
    <cellStyle name="标题 9" xfId="979"/>
    <cellStyle name="差_卫生(按照总人口测算）—20080416_民生政策最低支出需求_财力性转移支付2010年预算参考数" xfId="980"/>
    <cellStyle name="好_0605石屏县_财力性转移支付2010年预算参考数" xfId="981"/>
    <cellStyle name="表标题" xfId="982"/>
    <cellStyle name="差 4" xfId="983"/>
    <cellStyle name="解释性文本 7" xfId="984"/>
    <cellStyle name="差 5" xfId="985"/>
    <cellStyle name="解释性文本 8" xfId="986"/>
    <cellStyle name="差 6" xfId="987"/>
    <cellStyle name="差 8" xfId="988"/>
    <cellStyle name="差_~5676413" xfId="989"/>
    <cellStyle name="差_~5676413_Book1" xfId="990"/>
    <cellStyle name="差_历年教师人数" xfId="991"/>
    <cellStyle name="好_南充表1-4" xfId="992"/>
    <cellStyle name="好_2007年政法部门业务指标_Book1" xfId="993"/>
    <cellStyle name="差_00省级(打印)" xfId="994"/>
    <cellStyle name="差_00省级(打印)_Book1" xfId="995"/>
    <cellStyle name="差_00省级(定稿)" xfId="996"/>
    <cellStyle name="差_行政公检法测算_不含人员经费系数_财力性转移支付2010年预算参考数" xfId="997"/>
    <cellStyle name="差_03昭通" xfId="998"/>
    <cellStyle name="常规 11" xfId="999"/>
    <cellStyle name="差_财政供养人员" xfId="1000"/>
    <cellStyle name="差_其他部门(按照总人口测算）—20080416_民生政策最低支出需求" xfId="1001"/>
    <cellStyle name="差_03昭通_Book1" xfId="1002"/>
    <cellStyle name="差_2006年在职人员情况" xfId="1003"/>
    <cellStyle name="差_宣汉国表定表--2011,12.24 （李厅审表） 3" xfId="1004"/>
    <cellStyle name="差_04财力类" xfId="1005"/>
    <cellStyle name="差_0502通海县" xfId="1006"/>
    <cellStyle name="差_0502通海县_Book1" xfId="1007"/>
    <cellStyle name="差_宜宾市屏山县乌蒙山区规划表20111219修订1 7" xfId="1008"/>
    <cellStyle name="差_产业发展表4.2 7" xfId="1009"/>
    <cellStyle name="差_05玉溪" xfId="1010"/>
    <cellStyle name="差_05玉溪_Book1" xfId="1011"/>
    <cellStyle name="好_缺口县区测算（11.13）" xfId="1012"/>
    <cellStyle name="差_0605石屏县" xfId="1013"/>
    <cellStyle name="好_缺口县区测算（11.13）_财力性转移支付2010年预算参考数" xfId="1014"/>
    <cellStyle name="差_0605石屏县_财力性转移支付2010年预算参考数" xfId="1015"/>
    <cellStyle name="差_07临沂" xfId="1016"/>
    <cellStyle name="差_09黑龙江" xfId="1017"/>
    <cellStyle name="差_1" xfId="1018"/>
    <cellStyle name="差_2009年一般性转移支付标准工资_不用软件计算9.1不考虑经费管理评价xl_Book1" xfId="1019"/>
    <cellStyle name="差_人员数据06+06-05" xfId="1020"/>
    <cellStyle name="差_1_财力性转移支付2010年预算参考数" xfId="1021"/>
    <cellStyle name="差_1007永仁县" xfId="1022"/>
    <cellStyle name="后继超链接" xfId="1023"/>
    <cellStyle name="差_1110洱源县" xfId="1024"/>
    <cellStyle name="差_南充表1-4 5" xfId="1025"/>
    <cellStyle name="差_1110洱源县_Book1" xfId="1026"/>
    <cellStyle name="差_11大理" xfId="1027"/>
    <cellStyle name="差_11大理_财力性转移支付2010年预算参考数" xfId="1028"/>
    <cellStyle name="差_14安徽" xfId="1029"/>
    <cellStyle name="差_1996-102" xfId="1030"/>
    <cellStyle name="差_南充表1-4" xfId="1031"/>
    <cellStyle name="差_2" xfId="1032"/>
    <cellStyle name="差_2、土地面积、人口、粮食产量基本情况" xfId="1033"/>
    <cellStyle name="差_2009年一般性转移支付标准工资_地方配套按人均增幅控制8.31（调整结案率后）xl_Book1" xfId="1034"/>
    <cellStyle name="差_危改资金测算" xfId="1035"/>
    <cellStyle name="差_2006年22湖南" xfId="1036"/>
    <cellStyle name="强调文字颜色 2 7" xfId="1037"/>
    <cellStyle name="差_2006年22湖南_财力性转移支付2010年预算参考数" xfId="1038"/>
    <cellStyle name="差_2006年27重庆" xfId="1039"/>
    <cellStyle name="差_宣汉国表定表--2011,12.24 （李厅审表） 5" xfId="1040"/>
    <cellStyle name="差_2006年28四川" xfId="1041"/>
    <cellStyle name="好_2009年一般性转移支付标准工资_地方配套按人均增幅控制8.30xl" xfId="1042"/>
    <cellStyle name="差_其他部门(按照总人口测算）—20080416_不含人员经费系数" xfId="1043"/>
    <cellStyle name="差_2006年34青海" xfId="1044"/>
    <cellStyle name="差_2006年分析表" xfId="1045"/>
    <cellStyle name="好_行政公检法测算_民生政策最低支出需求" xfId="1046"/>
    <cellStyle name="差_2006年分析表_Book1" xfId="1047"/>
    <cellStyle name="好_教育(按照总人口测算）—20080416_县市旗测算-新科目（含人口规模效应）_财力性转移支付2010年预算参考数" xfId="1048"/>
    <cellStyle name="差_2006年基础数据_Book1" xfId="1049"/>
    <cellStyle name="差_2006年水利统计指标统计表" xfId="1050"/>
    <cellStyle name="输入 8" xfId="1051"/>
    <cellStyle name="差_县区合并测算20080421_不含人员经费系数_财力性转移支付2010年预算参考数" xfId="1052"/>
    <cellStyle name="差_2006年水利统计指标统计表_Book1" xfId="1053"/>
    <cellStyle name="差_2007年检察院案件数_Book1" xfId="1054"/>
    <cellStyle name="差_宜宾市屏山县乌蒙山区规划表20111219修订1" xfId="1055"/>
    <cellStyle name="差_产业发展表4.2" xfId="1056"/>
    <cellStyle name="差_教育(按照总人口测算）—20080416_财力性转移支付2010年预算参考数" xfId="1057"/>
    <cellStyle name="差_2007年可用财力" xfId="1058"/>
    <cellStyle name="差_2007年可用财力_Book1" xfId="1059"/>
    <cellStyle name="差_2007年人员分部门统计表" xfId="1060"/>
    <cellStyle name="差_2007年一般预算支出剔除_财力性转移支付2010年预算参考数" xfId="1061"/>
    <cellStyle name="差_2008年全省汇总收支计算表" xfId="1062"/>
    <cellStyle name="差_2008年全省汇总收支计算表_财力性转移支付2010年预算参考数" xfId="1063"/>
    <cellStyle name="差_2008年县级公安保障标准落实奖励经费分配测算_Book1" xfId="1064"/>
    <cellStyle name="差_2008年预计支出与2007年对比" xfId="1065"/>
    <cellStyle name="差_2008年支出核定" xfId="1066"/>
    <cellStyle name="差_2008年支出调整" xfId="1067"/>
    <cellStyle name="差_卫生(按照总人口测算）—20080416_县市旗测算-新科目（含人口规模效应）" xfId="1068"/>
    <cellStyle name="差_2009年一般性转移支付标准工资_~4190974" xfId="1069"/>
    <cellStyle name="差_2009年一般性转移支付标准工资_~4190974_Book1" xfId="1070"/>
    <cellStyle name="差_2009年一般性转移支付标准工资_不用软件计算9.1不考虑经费管理评价xl" xfId="1071"/>
    <cellStyle name="差_2009年一般性转移支付标准工资_地方配套按人均增幅控制8.30xl" xfId="1072"/>
    <cellStyle name="好_云南省2008年中小学教师人数统计表" xfId="1073"/>
    <cellStyle name="差_仪陇表1-4" xfId="1074"/>
    <cellStyle name="差_县市旗测算-新科目（20080626）" xfId="1075"/>
    <cellStyle name="差_2009年一般性转移支付标准工资_地方配套按人均增幅控制8.30一般预算平均增幅、人均可用财力平均增幅两次控制、社会治安系数调整、案件数调整xl" xfId="1076"/>
    <cellStyle name="差_2009年一般性转移支付标准工资_地方配套按人均增幅控制8.31（调整结案率后）xl" xfId="1077"/>
    <cellStyle name="差_2009年一般性转移支付标准工资_奖励补助测算5.22测试" xfId="1078"/>
    <cellStyle name="差_2009年一般性转移支付标准工资_奖励补助测算5.23新" xfId="1079"/>
    <cellStyle name="检查单元格 8" xfId="1080"/>
    <cellStyle name="差_2009年一般性转移支付标准工资_奖励补助测算5.24冯铸" xfId="1081"/>
    <cellStyle name="差_2009年一般性转移支付标准工资_奖励补助测算7.23" xfId="1082"/>
    <cellStyle name="差_绵阳表1-4" xfId="1083"/>
    <cellStyle name="差_2009年一般性转移支付标准工资_奖励补助测算7.25" xfId="1084"/>
    <cellStyle name="好_2008计算资料（8月5）" xfId="1085"/>
    <cellStyle name="差_2009年一般性转移支付标准工资_奖励补助测算7.25 (version 1) (version 1)" xfId="1086"/>
    <cellStyle name="差_2009年一般性转移支付标准工资_奖励补助测算7.25 (version 1) (version 1)_Book1" xfId="1087"/>
    <cellStyle name="差_2009年一般性转移支付标准工资_奖励补助测算7.25_Book1" xfId="1088"/>
    <cellStyle name="差_20河南" xfId="1089"/>
    <cellStyle name="差_20河南_财力性转移支付2010年预算参考数" xfId="1090"/>
    <cellStyle name="差_22湖南_财力性转移支付2010年预算参考数" xfId="1091"/>
    <cellStyle name="好_1110洱源县_Book1" xfId="1092"/>
    <cellStyle name="好_14安徽" xfId="1093"/>
    <cellStyle name="差_检验表（调整后）" xfId="1094"/>
    <cellStyle name="差_28四川_财力性转移支付2010年预算参考数" xfId="1095"/>
    <cellStyle name="汇总 6" xfId="1096"/>
    <cellStyle name="差_30云南_1" xfId="1097"/>
    <cellStyle name="差_34青海_1" xfId="1098"/>
    <cellStyle name="好_2" xfId="1099"/>
    <cellStyle name="差_530623_2006年县级财政报表附表_Book1" xfId="1100"/>
    <cellStyle name="差_5334_2006年迪庆县级财政报表附表" xfId="1101"/>
    <cellStyle name="差_Book1_1" xfId="1102"/>
    <cellStyle name="强调文字颜色 6 5" xfId="1103"/>
    <cellStyle name="差_Book1_1_Book1" xfId="1104"/>
    <cellStyle name="差_Book1_2" xfId="1105"/>
    <cellStyle name="好_2009年一般性转移支付标准工资_不用软件计算9.1不考虑经费管理评价xl" xfId="1106"/>
    <cellStyle name="差_Book1_2_Book1" xfId="1107"/>
    <cellStyle name="好_2009年一般性转移支付标准工资_不用软件计算9.1不考虑经费管理评价xl_Book1" xfId="1108"/>
    <cellStyle name="差_Book1_Book1" xfId="1109"/>
    <cellStyle name="好_地方配套按人均增幅控制8.31（调整结案率后）xl_Book1" xfId="1110"/>
    <cellStyle name="差_Book1_表4-1项目分年一览表" xfId="1111"/>
    <cellStyle name="差_Book1_表4—2项分年一览表" xfId="1112"/>
    <cellStyle name="差_Book1_表4-2项目汇总一览表2012_表6—特大项目" xfId="1113"/>
    <cellStyle name="差_Book1_表4—5项目分年一览表" xfId="1114"/>
    <cellStyle name="好_市辖区测算-新科目（20080626）" xfId="1115"/>
    <cellStyle name="差_Book1_财力性转移支付2010年预算参考数" xfId="1116"/>
    <cellStyle name="差_Book1_二级公路债务还款计划" xfId="1117"/>
    <cellStyle name="差_Book1_鲁甸县乌蒙山片区实施规划（省汇总） " xfId="1118"/>
    <cellStyle name="差_Book1_巧家县乌蒙片区实施规划表（省汇总）" xfId="1119"/>
    <cellStyle name="差_行政(燃修费)" xfId="1120"/>
    <cellStyle name="差_Book1_曲靖-会泽县" xfId="1121"/>
    <cellStyle name="差_Book1_曲靖-宣威市" xfId="1122"/>
    <cellStyle name="差_Book1_云南乌蒙附表1-2" xfId="1123"/>
    <cellStyle name="差_Book1_昭阳区乌蒙片区实施规划省汇总" xfId="1124"/>
    <cellStyle name="差_Book2_Book1" xfId="1125"/>
    <cellStyle name="差_安徽 缺口县区测算(地方填报)1" xfId="1126"/>
    <cellStyle name="差_巴中表1-4 2" xfId="1127"/>
    <cellStyle name="差_巴中表1-4 3" xfId="1128"/>
    <cellStyle name="差_巴中表1-4 4" xfId="1129"/>
    <cellStyle name="差_巴中表1-4 6" xfId="1130"/>
    <cellStyle name="差_巴中表1-4 7" xfId="1131"/>
    <cellStyle name="差_巴中国表定表(12.25改)" xfId="1132"/>
    <cellStyle name="差_市辖区测算20080510_不含人员经费系数_财力性转移支付2010年预算参考数" xfId="1133"/>
    <cellStyle name="差_巴中国表定表(12.25改) 2" xfId="1134"/>
    <cellStyle name="差_巴中国表定表(12.25改) 3" xfId="1135"/>
    <cellStyle name="差_巴中国表定表(12.25改) 4" xfId="1136"/>
    <cellStyle name="差_巴中国表定表(12.25改) 5" xfId="1137"/>
    <cellStyle name="差_巴中国表定表(12.25改) 6" xfId="1138"/>
    <cellStyle name="差_巴中国表定表(12.25改) 7" xfId="1139"/>
    <cellStyle name="差_不用软件计算9.1不考虑经费管理评价xl_Book1" xfId="1140"/>
    <cellStyle name="差_县市旗测算20080508_县市旗测算-新科目（含人口规模效应）_财力性转移支付2010年预算参考数" xfId="1141"/>
    <cellStyle name="差_财政供养人员_Book1" xfId="1142"/>
    <cellStyle name="差_财政供养人员_财力性转移支付2010年预算参考数" xfId="1143"/>
    <cellStyle name="差_宜宾市屏山县乌蒙山区规划表20111219修订1 2" xfId="1144"/>
    <cellStyle name="差_产业发展表4.2 2" xfId="1145"/>
    <cellStyle name="差_宜宾市屏山县乌蒙山区规划表20111219修订1 3" xfId="1146"/>
    <cellStyle name="差_产业发展表4.2 3" xfId="1147"/>
    <cellStyle name="差_宜宾市屏山县乌蒙山区规划表20111219修订1 4" xfId="1148"/>
    <cellStyle name="差_产业发展表4.2 4" xfId="1149"/>
    <cellStyle name="差_宜宾市屏山县乌蒙山区规划表20111219修订1 5" xfId="1150"/>
    <cellStyle name="差_产业发展表4.2 5" xfId="1151"/>
    <cellStyle name="差_宜宾市屏山县乌蒙山区规划表20111219修订1 6" xfId="1152"/>
    <cellStyle name="差_产业发展表4.2 6" xfId="1153"/>
    <cellStyle name="差_产业发展表4.2-12.26改 2" xfId="1154"/>
    <cellStyle name="差_产业发展表4.2-12.26改 3" xfId="1155"/>
    <cellStyle name="差_产业发展表4.2-12.26改 4" xfId="1156"/>
    <cellStyle name="差_产业发展表4.2-12.26改 5" xfId="1157"/>
    <cellStyle name="好_达州表1-4 (1)" xfId="1158"/>
    <cellStyle name="差_产业发展表4.2-12.26改 6" xfId="1159"/>
    <cellStyle name="差_产业发展表4.2-12.26改 7" xfId="1160"/>
    <cellStyle name="差_成本差异系数（含人口规模）" xfId="1161"/>
    <cellStyle name="好_2009年一般性转移支付标准工资_地方配套按人均增幅控制8.31（调整结案率后）xl" xfId="1162"/>
    <cellStyle name="差_成本差异系数（含人口规模）_财力性转移支付2010年预算参考数" xfId="1163"/>
    <cellStyle name="差_城建部门" xfId="1164"/>
    <cellStyle name="差_文体广播事业(按照总人口测算）—20080416_县市旗测算-新科目（含人口规模效应）" xfId="1165"/>
    <cellStyle name="差_达州表1-4 (1) 2" xfId="1166"/>
    <cellStyle name="差_达州表1-4 (1) 3" xfId="1167"/>
    <cellStyle name="差_达州表1-4 (1) 4" xfId="1168"/>
    <cellStyle name="差_达州表1-4 3" xfId="1169"/>
    <cellStyle name="差_达州表1-4 4" xfId="1170"/>
    <cellStyle name="差_达州表1-4 5" xfId="1171"/>
    <cellStyle name="好_Book1_表4—2项分年一览表" xfId="1172"/>
    <cellStyle name="差_达州表1-4 6" xfId="1173"/>
    <cellStyle name="好_宣汉国表定表--2011,12.24 （李厅审表）" xfId="1174"/>
    <cellStyle name="差_达州表1-4 7" xfId="1175"/>
    <cellStyle name="差_分析缺口率_财力性转移支付2010年预算参考数" xfId="1176"/>
    <cellStyle name="差_达州表4.1-4.6--12.25改 3" xfId="1177"/>
    <cellStyle name="好_市辖区测算-新科目（20080626）_不含人员经费系数" xfId="1178"/>
    <cellStyle name="差_教育(按照总人口测算）—20080416_民生政策最低支出需求_财力性转移支付2010年预算参考数" xfId="1179"/>
    <cellStyle name="差_达州表4.1-4.6--12.25改 5" xfId="1180"/>
    <cellStyle name="好_09黑龙江_财力性转移支付2010年预算参考数" xfId="1181"/>
    <cellStyle name="差_达州表4.1-4.6--12.25改 6" xfId="1182"/>
    <cellStyle name="好_行政(燃修费)_民生政策最低支出需求_财力性转移支付2010年预算参考数" xfId="1183"/>
    <cellStyle name="差_达州表4.1-4.6--12.25改 7" xfId="1184"/>
    <cellStyle name="常规 2 2 4" xfId="1185"/>
    <cellStyle name="差_地方配套按人均增幅控制8.30xl_Book1" xfId="1186"/>
    <cellStyle name="差_地方配套按人均增幅控制8.30一般预算平均增幅、人均可用财力平均增幅两次控制、社会治安系数调整、案件数调整xl" xfId="1187"/>
    <cellStyle name="差_地方配套按人均增幅控制8.31（调整结案率后）xl" xfId="1188"/>
    <cellStyle name="差_第五部分(才淼、饶永宏）" xfId="1189"/>
    <cellStyle name="差_第五部分(才淼、饶永宏）_Book1" xfId="1190"/>
    <cellStyle name="差_第一部分：综合全" xfId="1191"/>
    <cellStyle name="差_第一部分：综合全_Book1" xfId="1192"/>
    <cellStyle name="差_分年度可用财力情况" xfId="1193"/>
    <cellStyle name="差_分析缺口率" xfId="1194"/>
    <cellStyle name="差_分县成本差异系数" xfId="1195"/>
    <cellStyle name="差_分县成本差异系数_不含人员经费系数" xfId="1196"/>
    <cellStyle name="好 4" xfId="1197"/>
    <cellStyle name="常规 11_2011" xfId="1198"/>
    <cellStyle name="差_分县成本差异系数_不含人员经费系数_财力性转移支付2010年预算参考数" xfId="1199"/>
    <cellStyle name="差_分县成本差异系数_财力性转移支付2010年预算参考数" xfId="1200"/>
    <cellStyle name="差_分县成本差异系数_民生政策最低支出需求" xfId="1201"/>
    <cellStyle name="差_分县成本差异系数_民生政策最低支出需求_财力性转移支付2010年预算参考数" xfId="1202"/>
    <cellStyle name="差_附表" xfId="1203"/>
    <cellStyle name="差_义务教育阶段教职工人数（教育厅提供最终）" xfId="1204"/>
    <cellStyle name="差_附表_财力性转移支付2010年预算参考数" xfId="1205"/>
    <cellStyle name="差_附件3 经济社会发展目标表 2" xfId="1206"/>
    <cellStyle name="差_附件3 经济社会发展目标表 3" xfId="1207"/>
    <cellStyle name="好_2009年一般性转移支付标准工资" xfId="1208"/>
    <cellStyle name="差_附件3 经济社会发展目标表 4" xfId="1209"/>
    <cellStyle name="差_附件3 经济社会发展目标表 5" xfId="1210"/>
    <cellStyle name="差_附件3 经济社会发展目标表 6" xfId="1211"/>
    <cellStyle name="差_附件3 经济社会发展目标表 7" xfId="1212"/>
    <cellStyle name="差_高中教师人数（教育厅1.6日提供）_Book1" xfId="1213"/>
    <cellStyle name="差_国表定表(巴中市全市汇总) 2" xfId="1214"/>
    <cellStyle name="差_国表定表(巴中市全市汇总) 4" xfId="1215"/>
    <cellStyle name="好_绵阳表1-4" xfId="1216"/>
    <cellStyle name="差_汇总_Book1" xfId="1217"/>
    <cellStyle name="差_核定人数对比" xfId="1218"/>
    <cellStyle name="差_国表定表(巴中市全市汇总) 6" xfId="1219"/>
    <cellStyle name="好_汇总-县级财政报表附表" xfId="1220"/>
    <cellStyle name="差_国表定表(巴中市全市汇总) 7" xfId="1221"/>
    <cellStyle name="差_生态建设表4.6 6" xfId="1222"/>
    <cellStyle name="差_行政(燃修费)_不含人员经费系数" xfId="1223"/>
    <cellStyle name="常规 52" xfId="1224"/>
    <cellStyle name="常规 47" xfId="1225"/>
    <cellStyle name="差_行政(燃修费)_不含人员经费系数_财力性转移支付2010年预算参考数" xfId="1226"/>
    <cellStyle name="差_行政(燃修费)_民生政策最低支出需求_财力性转移支付2010年预算参考数" xfId="1227"/>
    <cellStyle name="差_行政(燃修费)_县市旗测算-新科目（含人口规模效应）" xfId="1228"/>
    <cellStyle name="差_行政（人员）" xfId="1229"/>
    <cellStyle name="输入 3" xfId="1230"/>
    <cellStyle name="常规 2 9" xfId="1231"/>
    <cellStyle name="差_行政（人员）_不含人员经费系数" xfId="1232"/>
    <cellStyle name="好 6" xfId="1233"/>
    <cellStyle name="差_行政（人员）_财力性转移支付2010年预算参考数" xfId="1234"/>
    <cellStyle name="差_行政（人员）_民生政策最低支出需求" xfId="1235"/>
    <cellStyle name="差_行政（人员）_民生政策最低支出需求_财力性转移支付2010年预算参考数" xfId="1236"/>
    <cellStyle name="差_行政（人员）_县市旗测算-新科目（含人口规模效应）_财力性转移支付2010年预算参考数" xfId="1237"/>
    <cellStyle name="差_行政公检法测算" xfId="1238"/>
    <cellStyle name="差_行政公检法测算_不含人员经费系数" xfId="1239"/>
    <cellStyle name="差_行政公检法测算_财力性转移支付2010年预算参考数" xfId="1240"/>
    <cellStyle name="输出 3" xfId="1241"/>
    <cellStyle name="差_行政公检法测算_民生政策最低支出需求" xfId="1242"/>
    <cellStyle name="差_行政公检法测算_民生政策最低支出需求_财力性转移支付2010年预算参考数" xfId="1243"/>
    <cellStyle name="差_行政公检法测算_县市旗测算-新科目（含人口规模效应）_财力性转移支付2010年预算参考数" xfId="1244"/>
    <cellStyle name="差_河南 缺口县区测算(地方填报)" xfId="1245"/>
    <cellStyle name="差_河南 缺口县区测算(地方填报白)" xfId="1246"/>
    <cellStyle name="好_市辖区测算-新科目（20080626）_民生政策最低支出需求" xfId="1247"/>
    <cellStyle name="差_河南 缺口县区测算(地方填报白)_财力性转移支付2010年预算参考数" xfId="1248"/>
    <cellStyle name="差_核定人数对比_财力性转移支付2010年预算参考数" xfId="1249"/>
    <cellStyle name="差_核定人数下发表_财力性转移支付2010年预算参考数" xfId="1250"/>
    <cellStyle name="好_530629_2006年县级财政报表附表_Book1" xfId="1251"/>
    <cellStyle name="差_卫生(按照总人口测算）—20080416_不含人员经费系数_财力性转移支付2010年预算参考数" xfId="1252"/>
    <cellStyle name="差_汇总" xfId="1253"/>
    <cellStyle name="好_一般预算支出口径剔除表" xfId="1254"/>
    <cellStyle name="差_汇总_财力性转移支付2010年预算参考数" xfId="1255"/>
    <cellStyle name="差_汇总表" xfId="1256"/>
    <cellStyle name="差_云南 缺口县区测算(地方填报)" xfId="1257"/>
    <cellStyle name="差_汇总表_财力性转移支付2010年预算参考数" xfId="1258"/>
    <cellStyle name="差_县区合并测算20080421" xfId="1259"/>
    <cellStyle name="差_汇总表4" xfId="1260"/>
    <cellStyle name="差_汇总-县级财政报表附表_Book1" xfId="1261"/>
    <cellStyle name="差_绵阳表1-4 4" xfId="1262"/>
    <cellStyle name="差_基础数据分析" xfId="1263"/>
    <cellStyle name="差_基础数据分析_Book1" xfId="1264"/>
    <cellStyle name="差_检验表_Book1" xfId="1265"/>
    <cellStyle name="常规 68" xfId="1266"/>
    <cellStyle name="差_奖励补助测算5.22测试_Book1" xfId="1267"/>
    <cellStyle name="差_民生政策最低支出需求_财力性转移支付2010年预算参考数" xfId="1268"/>
    <cellStyle name="差_奖励补助测算5.23新_Book1" xfId="1269"/>
    <cellStyle name="差_县市旗测算-新科目（20080627）_县市旗测算-新科目（含人口规模效应）" xfId="1270"/>
    <cellStyle name="差_县区合并测算20080421_民生政策最低支出需求" xfId="1271"/>
    <cellStyle name="差_奖励补助测算5.24冯铸" xfId="1272"/>
    <cellStyle name="差_县区合并测算20080423(按照各省比重）_县市旗测算-新科目（含人口规模效应）" xfId="1273"/>
    <cellStyle name="差_奖励补助测算5.24冯铸_Book1" xfId="1274"/>
    <cellStyle name="差_奖励补助测算7.23" xfId="1275"/>
    <cellStyle name="差_奖励补助测算7.23_Book1" xfId="1276"/>
    <cellStyle name="差_奖励补助测算7.25" xfId="1277"/>
    <cellStyle name="差_奖励补助测算7.25 (version 1) (version 1)_Book1" xfId="1278"/>
    <cellStyle name="差_奖励补助测算7.25_Book1" xfId="1279"/>
    <cellStyle name="好_2007一般预算支出口径剔除表_财力性转移支付2010年预算参考数" xfId="1280"/>
    <cellStyle name="差_教育(按照总人口测算）—20080416" xfId="1281"/>
    <cellStyle name="差_教育(按照总人口测算）—20080416_不含人员经费系数_财力性转移支付2010年预算参考数" xfId="1282"/>
    <cellStyle name="差_教育(按照总人口测算）—20080416_民生政策最低支出需求" xfId="1283"/>
    <cellStyle name="差_教育(按照总人口测算）—20080416_县市旗测算-新科目（含人口规模效应）" xfId="1284"/>
    <cellStyle name="差_教育厅提供义务教育及高中教师人数（2009年1月6日）_Book1" xfId="1285"/>
    <cellStyle name="差_历年教师人数_Book1" xfId="1286"/>
    <cellStyle name="常规 4_04财力类" xfId="1287"/>
    <cellStyle name="差_丽江汇总" xfId="1288"/>
    <cellStyle name="差_绵阳表1-4 2" xfId="1289"/>
    <cellStyle name="差_绵阳表1-4 3" xfId="1290"/>
    <cellStyle name="好_县区合并测算20080423(按照各省比重）_民生政策最低支出需求_财力性转移支付2010年预算参考数" xfId="1291"/>
    <cellStyle name="差_绵阳表1-4 5" xfId="1292"/>
    <cellStyle name="差_绵阳表1-4 6" xfId="1293"/>
    <cellStyle name="差_绵阳表1-4 7" xfId="1294"/>
    <cellStyle name="差_民生政策最低支出需求" xfId="1295"/>
    <cellStyle name="差_南充表1-4 2" xfId="1296"/>
    <cellStyle name="差_南充表1-4 3" xfId="1297"/>
    <cellStyle name="差_南充表1-4 6" xfId="1298"/>
    <cellStyle name="差_南充表1-4 7" xfId="1299"/>
    <cellStyle name="差_年度可用财力情况" xfId="1300"/>
    <cellStyle name="差_农林水和城市维护标准支出20080505－县区合计" xfId="1301"/>
    <cellStyle name="差_总人口" xfId="1302"/>
    <cellStyle name="差_农林水和城市维护标准支出20080505－县区合计_不含人员经费系数" xfId="1303"/>
    <cellStyle name="输出 8" xfId="1304"/>
    <cellStyle name="差_总人口_财力性转移支付2010年预算参考数" xfId="1305"/>
    <cellStyle name="差_农林水和城市维护标准支出20080505－县区合计_不含人员经费系数_财力性转移支付2010年预算参考数" xfId="1306"/>
    <cellStyle name="差_农林水和城市维护标准支出20080505－县区合计_民生政策最低支出需求_财力性转移支付2010年预算参考数" xfId="1307"/>
    <cellStyle name="差_宣汉国表定表--2011,12.24 （李厅审表） 2" xfId="1308"/>
    <cellStyle name="差_农林水和城市维护标准支出20080505－县区合计_县市旗测算-新科目（含人口规模效应）_财力性转移支付2010年预算参考数" xfId="1309"/>
    <cellStyle name="差_平邑" xfId="1310"/>
    <cellStyle name="警告文本 6" xfId="1311"/>
    <cellStyle name="差_其他部门(按照总人口测算）—20080416_财力性转移支付2010年预算参考数" xfId="1312"/>
    <cellStyle name="差_其他部门(按照总人口测算）—20080416_民生政策最低支出需求_财力性转移支付2010年预算参考数" xfId="1313"/>
    <cellStyle name="好_教育(按照总人口测算）—20080416_民生政策最低支出需求_财力性转移支付2010年预算参考数" xfId="1314"/>
    <cellStyle name="差_其他部门(按照总人口测算）—20080416_县市旗测算-新科目（含人口规模效应）" xfId="1315"/>
    <cellStyle name="差_其他部门(按照总人口测算）—20080416_县市旗测算-新科目（含人口规模效应）_财力性转移支付2010年预算参考数" xfId="1316"/>
    <cellStyle name="差_青海 缺口县区测算(地方填报)" xfId="1317"/>
    <cellStyle name="差_青海 缺口县区测算(地方填报)_财力性转移支付2010年预算参考数" xfId="1318"/>
    <cellStyle name="差_缺口县区测算" xfId="1319"/>
    <cellStyle name="差_缺口县区测算（11.13）_财力性转移支付2010年预算参考数" xfId="1320"/>
    <cellStyle name="差_缺口县区测算(按2007支出增长25%测算)" xfId="1321"/>
    <cellStyle name="差_缺口县区测算(按2007支出增长25%测算)_财力性转移支付2010年预算参考数" xfId="1322"/>
    <cellStyle name="差_缺口县区测算(按核定人数)_财力性转移支付2010年预算参考数" xfId="1323"/>
    <cellStyle name="差_缺口县区测算(财政部标准)_财力性转移支付2010年预算参考数" xfId="1324"/>
    <cellStyle name="好 8" xfId="1325"/>
    <cellStyle name="差_缺口县区测算_财力性转移支付2010年预算参考数" xfId="1326"/>
    <cellStyle name="强调 3" xfId="1327"/>
    <cellStyle name="差_人力资源表4.5 3" xfId="1328"/>
    <cellStyle name="差_人力资源表4.5 4" xfId="1329"/>
    <cellStyle name="差_人力资源表4.5 5" xfId="1330"/>
    <cellStyle name="差_人力资源表4.5 6" xfId="1331"/>
    <cellStyle name="差_人力资源表4.5 7" xfId="1332"/>
    <cellStyle name="好_其他部门(按照总人口测算）—20080416_财力性转移支付2010年预算参考数" xfId="1333"/>
    <cellStyle name="差_人员工资和公用经费" xfId="1334"/>
    <cellStyle name="差_人员工资和公用经费_财力性转移支付2010年预算参考数" xfId="1335"/>
    <cellStyle name="差_人员工资和公用经费2_财力性转移支付2010年预算参考数" xfId="1336"/>
    <cellStyle name="差_人员工资和公用经费3" xfId="1337"/>
    <cellStyle name="计算 7" xfId="1338"/>
    <cellStyle name="差_人员工资和公用经费3_财力性转移支付2010年预算参考数" xfId="1339"/>
    <cellStyle name="差_生态建设表4.6 3" xfId="1340"/>
    <cellStyle name="差_三季度－表二" xfId="1341"/>
    <cellStyle name="常规 18" xfId="1342"/>
    <cellStyle name="差_山东省民生支出标准" xfId="1343"/>
    <cellStyle name="差_山东省民生支出标准_财力性转移支付2010年预算参考数" xfId="1344"/>
    <cellStyle name="差_社会事业表4.4" xfId="1345"/>
    <cellStyle name="差_社会事业表4.4 2" xfId="1346"/>
    <cellStyle name="常规 2 2_2011" xfId="1347"/>
    <cellStyle name="差_社会事业表4.4 3" xfId="1348"/>
    <cellStyle name="差_社会事业表4.4 4" xfId="1349"/>
    <cellStyle name="差_社会事业表4.4 5" xfId="1350"/>
    <cellStyle name="好_卫生(按照总人口测算）—20080416_财力性转移支付2010年预算参考数" xfId="1351"/>
    <cellStyle name="差_社会事业表4.4 6" xfId="1352"/>
    <cellStyle name="差_社会事业表4.4 7" xfId="1353"/>
    <cellStyle name="差_生态建设表4.6" xfId="1354"/>
    <cellStyle name="差_生态建设表4.6 2" xfId="1355"/>
    <cellStyle name="差_市辖区测算20080510" xfId="1356"/>
    <cellStyle name="差_生态建设表4.6 4" xfId="1357"/>
    <cellStyle name="差_生态建设表4.6 5" xfId="1358"/>
    <cellStyle name="差_生态建设表4.6 7" xfId="1359"/>
    <cellStyle name="好_农林水和城市维护标准支出20080505－县区合计_不含人员经费系数_财力性转移支付2010年预算参考数" xfId="1360"/>
    <cellStyle name="差_省部门反馈核对表" xfId="1361"/>
    <cellStyle name="好_20河南_财力性转移支付2010年预算参考数" xfId="1362"/>
    <cellStyle name="好_业务工作量指标_Book1" xfId="1363"/>
    <cellStyle name="差_省部门反馈核对表_表4-2项目汇总一览表2012" xfId="1364"/>
    <cellStyle name="好_2009年一般性转移支付标准工资_Book1" xfId="1365"/>
    <cellStyle name="差_市辖区测算20080510_不含人员经费系数" xfId="1366"/>
    <cellStyle name="检查单元格 4" xfId="1367"/>
    <cellStyle name="差_市辖区测算20080510_财力性转移支付2010年预算参考数" xfId="1368"/>
    <cellStyle name="差_市辖区测算20080510_民生政策最低支出需求_财力性转移支付2010年预算参考数" xfId="1369"/>
    <cellStyle name="差_市辖区测算20080510_县市旗测算-新科目（含人口规模效应）" xfId="1370"/>
    <cellStyle name="差_市辖区测算-新科目（20080626）" xfId="1371"/>
    <cellStyle name="差_市辖区测算-新科目（20080626）_不含人员经费系数" xfId="1372"/>
    <cellStyle name="好_2008年支出调整" xfId="1373"/>
    <cellStyle name="差_市辖区测算-新科目（20080626）_不含人员经费系数_财力性转移支付2010年预算参考数" xfId="1374"/>
    <cellStyle name="差_市辖区测算-新科目（20080626）_财力性转移支付2010年预算参考数" xfId="1375"/>
    <cellStyle name="差_市辖区测算-新科目（20080626）_民生政策最低支出需求" xfId="1376"/>
    <cellStyle name="差_市辖区测算-新科目（20080626）_民生政策最低支出需求_财力性转移支付2010年预算参考数" xfId="1377"/>
    <cellStyle name="差_市辖区测算-新科目（20080626）_县市旗测算-新科目（含人口规模效应）" xfId="1378"/>
    <cellStyle name="好_28四川" xfId="1379"/>
    <cellStyle name="差_万源表1-4" xfId="1380"/>
    <cellStyle name="后继超级链接" xfId="1381"/>
    <cellStyle name="好_缺口县区测算_财力性转移支付2010年预算参考数" xfId="1382"/>
    <cellStyle name="差_万源表1-4 2" xfId="1383"/>
    <cellStyle name="好_测算结果_财力性转移支付2010年预算参考数" xfId="1384"/>
    <cellStyle name="好_2006年全省财力计算表（中央、决算）" xfId="1385"/>
    <cellStyle name="差_万源表1-4 3" xfId="1386"/>
    <cellStyle name="差_万源表1-4 4" xfId="1387"/>
    <cellStyle name="差_万源表1-4 5" xfId="1388"/>
    <cellStyle name="差_万源表1-4 7" xfId="1389"/>
    <cellStyle name="差_危改资金测算_财力性转移支付2010年预算参考数" xfId="1390"/>
    <cellStyle name="差_卫生(按照总人口测算）—20080416" xfId="1391"/>
    <cellStyle name="差_卫生(按照总人口测算）—20080416_不含人员经费系数" xfId="1392"/>
    <cellStyle name="差_卫生(按照总人口测算）—20080416_财力性转移支付2010年预算参考数" xfId="1393"/>
    <cellStyle name="差_卫生部门" xfId="1394"/>
    <cellStyle name="差_卫生部门_财力性转移支付2010年预算参考数" xfId="1395"/>
    <cellStyle name="差_文体广播部门" xfId="1396"/>
    <cellStyle name="差_文体广播部门_Book1" xfId="1397"/>
    <cellStyle name="差_文体广播事业(按照总人口测算）—20080416" xfId="1398"/>
    <cellStyle name="差_文体广播事业(按照总人口测算）—20080416_不含人员经费系数" xfId="1399"/>
    <cellStyle name="差_文体广播事业(按照总人口测算）—20080416_县市旗测算-新科目（含人口规模效应）_财力性转移支付2010年预算参考数" xfId="1400"/>
    <cellStyle name="差_下半年禁毒办案经费分配2544.3万元_Book1" xfId="1401"/>
    <cellStyle name="差_下半年禁吸戒毒经费1000万元_Book1" xfId="1402"/>
    <cellStyle name="好_县区合并测算20080421_不含人员经费系数_财力性转移支付2010年预算参考数" xfId="1403"/>
    <cellStyle name="好_Book1_省部门反馈核对表" xfId="1404"/>
    <cellStyle name="差_县级公安机关公用经费标准奖励测算方案（定稿）" xfId="1405"/>
    <cellStyle name="链接单元格 2" xfId="1406"/>
    <cellStyle name="差_县级公安机关公用经费标准奖励测算方案（定稿）_Book1" xfId="1407"/>
    <cellStyle name="差_县级基础数据" xfId="1408"/>
    <cellStyle name="差_县级基础数据_Book1" xfId="1409"/>
    <cellStyle name="差_县区合并测算20080421_不含人员经费系数" xfId="1410"/>
    <cellStyle name="好_2007年人员分部门统计表_Book1" xfId="1411"/>
    <cellStyle name="差_县市旗测算-新科目（20080627）_县市旗测算-新科目（含人口规模效应）_财力性转移支付2010年预算参考数" xfId="1412"/>
    <cellStyle name="差_县区合并测算20080421_民生政策最低支出需求_财力性转移支付2010年预算参考数" xfId="1413"/>
    <cellStyle name="常规 60" xfId="1414"/>
    <cellStyle name="常规 55" xfId="1415"/>
    <cellStyle name="差_县区合并测算20080421_县市旗测算-新科目（含人口规模效应）" xfId="1416"/>
    <cellStyle name="差_县区合并测算20080423(按照各省比重）" xfId="1417"/>
    <cellStyle name="差_县区合并测算20080423(按照各省比重）_不含人员经费系数_财力性转移支付2010年预算参考数" xfId="1418"/>
    <cellStyle name="常规 32" xfId="1419"/>
    <cellStyle name="常规 27" xfId="1420"/>
    <cellStyle name="差_县区合并测算20080423(按照各省比重）_民生政策最低支出需求" xfId="1421"/>
    <cellStyle name="差_县区合并测算20080423(按照各省比重）_民生政策最低支出需求_财力性转移支付2010年预算参考数" xfId="1422"/>
    <cellStyle name="差_县市旗测算20080508" xfId="1423"/>
    <cellStyle name="差_县市旗测算20080508_不含人员经费系数_财力性转移支付2010年预算参考数" xfId="1424"/>
    <cellStyle name="好_2009年一般性转移支付标准工资_奖励补助测算7.25 (version 1) (version 1)_Book1" xfId="1425"/>
    <cellStyle name="差_县市旗测算20080508_民生政策最低支出需求" xfId="1426"/>
    <cellStyle name="差_县市旗测算-新科目（20080626）_民生政策最低支出需求" xfId="1427"/>
    <cellStyle name="差_县市旗测算-新科目（20080626）_县市旗测算-新科目（含人口规模效应）" xfId="1428"/>
    <cellStyle name="差_县市旗测算-新科目（20080626）_县市旗测算-新科目（含人口规模效应）_财力性转移支付2010年预算参考数" xfId="1429"/>
    <cellStyle name="差_县市旗测算-新科目（20080627）_不含人员经费系数_财力性转移支付2010年预算参考数" xfId="1430"/>
    <cellStyle name="差_县市旗测算-新科目（20080627）_财力性转移支付2010年预算参考数" xfId="1431"/>
    <cellStyle name="差_县市旗测算-新科目（20080627）_民生政策最低支出需求" xfId="1432"/>
    <cellStyle name="差_需求汇总表（1-4） 2" xfId="1433"/>
    <cellStyle name="好_其他部门(按照总人口测算）—20080416_县市旗测算-新科目（含人口规模效应）" xfId="1434"/>
    <cellStyle name="差_需求汇总表（1-4） 3" xfId="1435"/>
    <cellStyle name="差_需求汇总表（1-4） 4" xfId="1436"/>
    <cellStyle name="好_2006年基础数据" xfId="1437"/>
    <cellStyle name="差_宣汉国表定表--2011,12.24 （李厅审表） 6" xfId="1438"/>
    <cellStyle name="差_宣汉国表定表--2011,12.24 （李厅审表） 7" xfId="1439"/>
    <cellStyle name="差_业务工作量指标_Book1" xfId="1440"/>
    <cellStyle name="差_仪陇表1-4 5" xfId="1441"/>
    <cellStyle name="差_仪陇表1-4 6" xfId="1442"/>
    <cellStyle name="好_宜宾市屏山县乌蒙山区规划表20111219修订1" xfId="1443"/>
    <cellStyle name="差_仪陇表1-4 7" xfId="1444"/>
    <cellStyle name="差_义务教育阶段教职工人数（教育厅提供最终）_Book1" xfId="1445"/>
    <cellStyle name="常规 12" xfId="1446"/>
    <cellStyle name="好_农林水和城市维护标准支出20080505－县区合计_县市旗测算-新科目（含人口规模效应）" xfId="1447"/>
    <cellStyle name="差_永善县上报" xfId="1448"/>
    <cellStyle name="差_云南 缺口县区测算(地方填报)_财力性转移支付2010年预算参考数" xfId="1449"/>
    <cellStyle name="差_云南农村义务教育统计表" xfId="1450"/>
    <cellStyle name="差_云南农村义务教育统计表_Book1" xfId="1451"/>
    <cellStyle name="差_云南省2008年中小学教师人数统计表" xfId="1452"/>
    <cellStyle name="货币 2" xfId="1453"/>
    <cellStyle name="好_指标五" xfId="1454"/>
    <cellStyle name="差_云南省2008年中小学教职工情况（教育厅提供20090101加工整理）" xfId="1455"/>
    <cellStyle name="好_指标五_Book1" xfId="1456"/>
    <cellStyle name="差_云南省2008年中小学教职工情况（教育厅提供20090101加工整理）_Book1" xfId="1457"/>
    <cellStyle name="差_云南省2008年转移支付测算——州市本级考核部分及政策性测算" xfId="1458"/>
    <cellStyle name="好_2009年一般性转移支付标准工资_奖励补助测算5.22测试_Book1" xfId="1459"/>
    <cellStyle name="差_指标四" xfId="1460"/>
    <cellStyle name="差_指标四_Book1" xfId="1461"/>
    <cellStyle name="注释 5" xfId="1462"/>
    <cellStyle name="好_社会事业表4.4" xfId="1463"/>
    <cellStyle name="好_奖励补助测算5.23新" xfId="1464"/>
    <cellStyle name="差_指标五" xfId="1465"/>
    <cellStyle name="好_奖励补助测算5.23新_Book1" xfId="1466"/>
    <cellStyle name="差_指标五_Book1" xfId="1467"/>
    <cellStyle name="好_云南农村义务教育统计表_Book1" xfId="1468"/>
    <cellStyle name="差_重点民生支出需求测算表社保（农村低保）081112" xfId="1469"/>
    <cellStyle name="差_自行调整差异系数顺序" xfId="1470"/>
    <cellStyle name="差_自行调整差异系数顺序_财力性转移支付2010年预算参考数" xfId="1471"/>
    <cellStyle name="常规 11 2" xfId="1472"/>
    <cellStyle name="常规 13" xfId="1473"/>
    <cellStyle name="常规 14" xfId="1474"/>
    <cellStyle name="常规 147" xfId="1475"/>
    <cellStyle name="好_行政（人员）_民生政策最低支出需求" xfId="1476"/>
    <cellStyle name="常规 21" xfId="1477"/>
    <cellStyle name="常规 16" xfId="1478"/>
    <cellStyle name="常规 22" xfId="1479"/>
    <cellStyle name="常规 17" xfId="1480"/>
    <cellStyle name="常规 24" xfId="1481"/>
    <cellStyle name="常规 19" xfId="1482"/>
    <cellStyle name="常规 2" xfId="1483"/>
    <cellStyle name="强调文字颜色 3 3" xfId="1484"/>
    <cellStyle name="常规 2 10" xfId="1485"/>
    <cellStyle name="常规 2 2" xfId="1486"/>
    <cellStyle name="常规 2 2 3" xfId="1487"/>
    <cellStyle name="常规 2 2 5" xfId="1488"/>
    <cellStyle name="好_教育(按照总人口测算）—20080416_县市旗测算-新科目（含人口规模效应）" xfId="1489"/>
    <cellStyle name="常规 2 2 6" xfId="1490"/>
    <cellStyle name="好_Book1_昭阳区乌蒙片区实施规划省汇总" xfId="1491"/>
    <cellStyle name="常规 2 2 7" xfId="1492"/>
    <cellStyle name="常规 2 2 8" xfId="1493"/>
    <cellStyle name="常规 2 3 2" xfId="1494"/>
    <cellStyle name="常规 2 5" xfId="1495"/>
    <cellStyle name="常规 2 6" xfId="1496"/>
    <cellStyle name="常规 2 7" xfId="1497"/>
    <cellStyle name="好_奖励补助测算5.24冯铸_Book1" xfId="1498"/>
    <cellStyle name="输入 2" xfId="1499"/>
    <cellStyle name="常规 2 8" xfId="1500"/>
    <cellStyle name="常规 2_1996-102" xfId="1501"/>
    <cellStyle name="常规 25" xfId="1502"/>
    <cellStyle name="常规 31" xfId="1503"/>
    <cellStyle name="常规 26" xfId="1504"/>
    <cellStyle name="常规 33" xfId="1505"/>
    <cellStyle name="常规 28" xfId="1506"/>
    <cellStyle name="常规 34" xfId="1507"/>
    <cellStyle name="常规 29" xfId="1508"/>
    <cellStyle name="常规 3" xfId="1509"/>
    <cellStyle name="好_县区合并测算20080421_不含人员经费系数" xfId="1510"/>
    <cellStyle name="常规 3 3" xfId="1511"/>
    <cellStyle name="常规 40" xfId="1512"/>
    <cellStyle name="常规 35" xfId="1513"/>
    <cellStyle name="常规 42" xfId="1514"/>
    <cellStyle name="常规 37" xfId="1515"/>
    <cellStyle name="常规 43" xfId="1516"/>
    <cellStyle name="常规 38" xfId="1517"/>
    <cellStyle name="好_汇总表4_财力性转移支付2010年预算参考数" xfId="1518"/>
    <cellStyle name="常规 4 2" xfId="1519"/>
    <cellStyle name="好_分县成本差异系数_财力性转移支付2010年预算参考数" xfId="1520"/>
    <cellStyle name="常规 53" xfId="1521"/>
    <cellStyle name="常规 48" xfId="1522"/>
    <cellStyle name="常规 54" xfId="1523"/>
    <cellStyle name="常规 56" xfId="1524"/>
    <cellStyle name="常规 62" xfId="1525"/>
    <cellStyle name="常规 57" xfId="1526"/>
    <cellStyle name="常规 63" xfId="1527"/>
    <cellStyle name="常规 58" xfId="1528"/>
    <cellStyle name="千位分季_新建 Microsoft Excel 工作表" xfId="1529"/>
    <cellStyle name="常规 64" xfId="1530"/>
    <cellStyle name="常规 59" xfId="1531"/>
    <cellStyle name="常规 6" xfId="1532"/>
    <cellStyle name="常规 71" xfId="1533"/>
    <cellStyle name="常规 66" xfId="1534"/>
    <cellStyle name="好_2006年分析表_Book1" xfId="1535"/>
    <cellStyle name="常规 72" xfId="1536"/>
    <cellStyle name="常规 67" xfId="1537"/>
    <cellStyle name="常规 69" xfId="1538"/>
    <cellStyle name="常规 7" xfId="1539"/>
    <cellStyle name="常规 7 2" xfId="1540"/>
    <cellStyle name="常规 7_04财力类" xfId="1541"/>
    <cellStyle name="好_县区合并测算20080423(按照各省比重）" xfId="1542"/>
    <cellStyle name="常规 70" xfId="1543"/>
    <cellStyle name="常规 8" xfId="1544"/>
    <cellStyle name="常规 9" xfId="1545"/>
    <cellStyle name="常规_楚雄州2006年度第一批扶贫重点村项目投资计划表(6个村)" xfId="1546"/>
    <cellStyle name="好 2" xfId="1547"/>
    <cellStyle name="好 3" xfId="1548"/>
    <cellStyle name="好 5" xfId="1549"/>
    <cellStyle name="好 7" xfId="1550"/>
    <cellStyle name="好_2007年检察院案件数" xfId="1551"/>
    <cellStyle name="好_~4190974" xfId="1552"/>
    <cellStyle name="好_2007年检察院案件数_Book1" xfId="1553"/>
    <cellStyle name="好_~4190974_Book1" xfId="1554"/>
    <cellStyle name="好_高中教师人数（教育厅1.6日提供）" xfId="1555"/>
    <cellStyle name="好_~5676413" xfId="1556"/>
    <cellStyle name="好_0030S9.2(2008年)" xfId="1557"/>
    <cellStyle name="好_人员工资和公用经费" xfId="1558"/>
    <cellStyle name="好_00省级(打印)_Book1" xfId="1559"/>
    <cellStyle name="好_00省级(定稿)" xfId="1560"/>
    <cellStyle name="好_00省级(定稿)_Book1" xfId="1561"/>
    <cellStyle name="好_03昭通" xfId="1562"/>
    <cellStyle name="好_0706丘北县" xfId="1563"/>
    <cellStyle name="好_07临沂" xfId="1564"/>
    <cellStyle name="好_09黑龙江" xfId="1565"/>
    <cellStyle name="好_1" xfId="1566"/>
    <cellStyle name="好_1_财力性转移支付2010年预算参考数" xfId="1567"/>
    <cellStyle name="好_27重庆_财力性转移支付2010年预算参考数" xfId="1568"/>
    <cellStyle name="好_1003牟定县" xfId="1569"/>
    <cellStyle name="好_1007永仁县" xfId="1570"/>
    <cellStyle name="好_文体广播事业(按照总人口测算）—20080416_不含人员经费系数" xfId="1571"/>
    <cellStyle name="好_1110洱源县" xfId="1572"/>
    <cellStyle name="好_文体广播事业(按照总人口测算）—20080416_不含人员经费系数_财力性转移支付2010年预算参考数" xfId="1573"/>
    <cellStyle name="好_1110洱源县_财力性转移支付2010年预算参考数" xfId="1574"/>
    <cellStyle name="好_需求汇总表（1-4）" xfId="1575"/>
    <cellStyle name="好_11大理" xfId="1576"/>
    <cellStyle name="好_11大理_Book1" xfId="1577"/>
    <cellStyle name="好_12滨州" xfId="1578"/>
    <cellStyle name="好_12滨州_财力性转移支付2010年预算参考数" xfId="1579"/>
    <cellStyle name="好_1996-102" xfId="1580"/>
    <cellStyle name="好_卫生(按照总人口测算）—20080416_县市旗测算-新科目（含人口规模效应）" xfId="1581"/>
    <cellStyle name="好_2、土地面积、人口、粮食产量基本情况" xfId="1582"/>
    <cellStyle name="好_2、土地面积、人口、粮食产量基本情况_Book1" xfId="1583"/>
    <cellStyle name="好_2006年22湖南" xfId="1584"/>
    <cellStyle name="好_2006年22湖南_财力性转移支付2010年预算参考数" xfId="1585"/>
    <cellStyle name="好_2006年27重庆" xfId="1586"/>
    <cellStyle name="好_2006年27重庆_财力性转移支付2010年预算参考数" xfId="1587"/>
    <cellStyle name="好_2006年28四川" xfId="1588"/>
    <cellStyle name="好_2006年28四川_财力性转移支付2010年预算参考数" xfId="1589"/>
    <cellStyle name="好_2006年30云南" xfId="1590"/>
    <cellStyle name="好_2006年33甘肃" xfId="1591"/>
    <cellStyle name="好_2006年34青海" xfId="1592"/>
    <cellStyle name="好_2006年34青海_财力性转移支付2010年预算参考数" xfId="1593"/>
    <cellStyle name="普通_ 白土" xfId="1594"/>
    <cellStyle name="好_2006年基础数据_Book1" xfId="1595"/>
    <cellStyle name="好_20河南" xfId="1596"/>
    <cellStyle name="好_2006年全省财力计算表（中央、决算）_Book1" xfId="1597"/>
    <cellStyle name="好_2006年水利统计指标统计表" xfId="1598"/>
    <cellStyle name="好_2006年水利统计指标统计表_Book1" xfId="1599"/>
    <cellStyle name="好_2006年水利统计指标统计表_财力性转移支付2010年预算参考数" xfId="1600"/>
    <cellStyle name="好_2006年在职人员情况" xfId="1601"/>
    <cellStyle name="好_2006年在职人员情况_Book1" xfId="1602"/>
    <cellStyle name="好_2007年可用财力" xfId="1603"/>
    <cellStyle name="好_2007年收支情况及2008年收支预计表(汇总表)_财力性转移支付2010年预算参考数" xfId="1604"/>
    <cellStyle name="好_教师绩效工资测算表（离退休按各地上报数测算）2009年1月1日_Book1" xfId="1605"/>
    <cellStyle name="好_2007年一般预算支出剔除" xfId="1606"/>
    <cellStyle name="好_2007年政法部门业务指标" xfId="1607"/>
    <cellStyle name="好_2007一般预算支出口径剔除表" xfId="1608"/>
    <cellStyle name="好_2008年全省汇总收支计算表" xfId="1609"/>
    <cellStyle name="好_2008年全省汇总收支计算表_财力性转移支付2010年预算参考数" xfId="1610"/>
    <cellStyle name="链接单元格 6" xfId="1611"/>
    <cellStyle name="好_2008年县级公安保障标准落实奖励经费分配测算_Book1" xfId="1612"/>
    <cellStyle name="好_2008年一般预算支出预计" xfId="1613"/>
    <cellStyle name="好_县市旗测算-新科目（20080627）_财力性转移支付2010年预算参考数" xfId="1614"/>
    <cellStyle name="콤마 [0]_BOILER-CO1" xfId="1615"/>
    <cellStyle name="好_市辖区测算-新科目（20080626）_县市旗测算-新科目（含人口规模效应）_财力性转移支付2010年预算参考数" xfId="1616"/>
    <cellStyle name="好_2008年预计支出与2007年对比" xfId="1617"/>
    <cellStyle name="好_2008年支出核定" xfId="1618"/>
    <cellStyle name="好_2008年支出调整_财力性转移支付2010年预算参考数" xfId="1619"/>
    <cellStyle name="好_Book1_表4—5项目分年一览表" xfId="1620"/>
    <cellStyle name="好_2008云南省分县市中小学教职工统计表（教育厅提供）_Book1" xfId="1621"/>
    <cellStyle name="好_2009年一般性转移支付标准工资_~4190974_Book1" xfId="1622"/>
    <cellStyle name="好_34青海_1_财力性转移支付2010年预算参考数" xfId="1623"/>
    <cellStyle name="好_其他部门(按照总人口测算）—20080416_不含人员经费系数_财力性转移支付2010年预算参考数" xfId="1624"/>
    <cellStyle name="好_2009年一般性转移支付标准工资_地方配套按人均增幅控制8.30xl_Book1" xfId="1625"/>
    <cellStyle name="好_2009年一般性转移支付标准工资_地方配套按人均增幅控制8.30一般预算平均增幅、人均可用财力平均增幅两次控制、社会治安系数调整、案件数调整xl" xfId="1626"/>
    <cellStyle name="好_2009年一般性转移支付标准工资_地方配套按人均增幅控制8.31（调整结案率后）xl_Book1" xfId="1627"/>
    <cellStyle name="强调文字颜色 6 4" xfId="1628"/>
    <cellStyle name="好_2009年一般性转移支付标准工资_奖励补助测算5.22测试" xfId="1629"/>
    <cellStyle name="好_2009年一般性转移支付标准工资_奖励补助测算5.23新" xfId="1630"/>
    <cellStyle name="好_2009年一般性转移支付标准工资_奖励补助测算5.23新_Book1" xfId="1631"/>
    <cellStyle name="好_县区合并测算20080423(按照各省比重）_财力性转移支付2010年预算参考数" xfId="1632"/>
    <cellStyle name="好_2009年一般性转移支付标准工资_奖励补助测算5.24冯铸_Book1" xfId="1633"/>
    <cellStyle name="好_行政公检法测算" xfId="1634"/>
    <cellStyle name="好_2009年一般性转移支付标准工资_奖励补助测算7.23" xfId="1635"/>
    <cellStyle name="好_2009年一般性转移支付标准工资_奖励补助测算7.25" xfId="1636"/>
    <cellStyle name="好_2009年一般性转移支付标准工资_奖励补助测算7.25 (version 1) (version 1)" xfId="1637"/>
    <cellStyle name="好_22湖南" xfId="1638"/>
    <cellStyle name="适中 2" xfId="1639"/>
    <cellStyle name="好_22湖南_财力性转移支付2010年预算参考数" xfId="1640"/>
    <cellStyle name="好_27重庆" xfId="1641"/>
    <cellStyle name="好_30云南_1" xfId="1642"/>
    <cellStyle name="数字" xfId="1643"/>
    <cellStyle name="好_30云南_1_财力性转移支付2010年预算参考数" xfId="1644"/>
    <cellStyle name="好_33甘肃" xfId="1645"/>
    <cellStyle name="好_34青海" xfId="1646"/>
    <cellStyle name="借出原因" xfId="1647"/>
    <cellStyle name="好_其他部门(按照总人口测算）—20080416_不含人员经费系数" xfId="1648"/>
    <cellStyle name="好_34青海_1" xfId="1649"/>
    <cellStyle name="好_34青海_财力性转移支付2010年预算参考数" xfId="1650"/>
    <cellStyle name="好_530623_2006年县级财政报表附表_Book1" xfId="1651"/>
    <cellStyle name="好_5334_2006年迪庆县级财政报表附表" xfId="1652"/>
    <cellStyle name="好_5334_2006年迪庆县级财政报表附表_Book1" xfId="1653"/>
    <cellStyle name="好_Book1" xfId="1654"/>
    <cellStyle name="好_Book1_1" xfId="1655"/>
    <cellStyle name="好_Book1_1_Book1" xfId="1656"/>
    <cellStyle name="好_Book1_2" xfId="1657"/>
    <cellStyle name="好_Book1_2_Book1" xfId="1658"/>
    <cellStyle name="好_Book1_Book1" xfId="1659"/>
    <cellStyle name="好_Book1_Book1_2" xfId="1660"/>
    <cellStyle name="好_Book1_表4-1项目分年一览表" xfId="1661"/>
    <cellStyle name="好_Book1_表4—3项目分度一览表" xfId="1662"/>
    <cellStyle name="好_Book1_表4—4项目分年计划一览表" xfId="1663"/>
    <cellStyle name="好_Book1_表6—特大项目" xfId="1664"/>
    <cellStyle name="好_Book1_财力性转移支付2010年预算参考数" xfId="1665"/>
    <cellStyle name="好_Book1_巧家县乌蒙片区实施规划表（省汇总）" xfId="1666"/>
    <cellStyle name="好_Book1_绥江县乌蒙山片区实施规划(省汇总)" xfId="1667"/>
    <cellStyle name="好_Book1_永善县乌蒙山片区实施规划(省级汇总表)" xfId="1668"/>
    <cellStyle name="好_Book1_云南省威信县乌蒙片区规划(省级汇总)" xfId="1669"/>
    <cellStyle name="强调文字颜色 6 2" xfId="1670"/>
    <cellStyle name="好_Book2" xfId="1671"/>
    <cellStyle name="好_Book2_Book1" xfId="1672"/>
    <cellStyle name="好_Book2_云南省威信县乌蒙片区规划(省级汇总)" xfId="1673"/>
    <cellStyle name="输出 2" xfId="1674"/>
    <cellStyle name="好_gdp" xfId="1675"/>
    <cellStyle name="好_M01-2(州市补助收入)" xfId="1676"/>
    <cellStyle name="好_M01-2(州市补助收入)_Book1" xfId="1677"/>
    <cellStyle name="好_M03" xfId="1678"/>
    <cellStyle name="好_安徽 缺口县区测算(地方填报)1" xfId="1679"/>
    <cellStyle name="好_安徽 缺口县区测算(地方填报)1_财力性转移支付2010年预算参考数" xfId="1680"/>
    <cellStyle name="好_巴中国表定表(12.25改)" xfId="1681"/>
    <cellStyle name="好_不用软件计算9.1不考虑经费管理评价xl" xfId="1682"/>
    <cellStyle name="好_不用软件计算9.1不考虑经费管理评价xl_Book1" xfId="1683"/>
    <cellStyle name="好_财政支出对上级的依赖程度" xfId="1684"/>
    <cellStyle name="好_财政支出对上级的依赖程度_Book1" xfId="1685"/>
    <cellStyle name="好_测算结果" xfId="1686"/>
    <cellStyle name="烹拳 [0]_ +Foil &amp; -FOIL &amp; PAPER" xfId="1687"/>
    <cellStyle name="好_测算结果汇总" xfId="1688"/>
    <cellStyle name="好_缺口县区测算(财政部标准)" xfId="1689"/>
    <cellStyle name="好_测算结果汇总_财力性转移支付2010年预算参考数" xfId="1690"/>
    <cellStyle name="표준_0N-HANDLING " xfId="1691"/>
    <cellStyle name="警告文本 4" xfId="1692"/>
    <cellStyle name="好_产业发展表4.2" xfId="1693"/>
    <cellStyle name="好_产业发展表4.2-12.26改" xfId="1694"/>
    <cellStyle name="好_成本差异系数" xfId="1695"/>
    <cellStyle name="好_成本差异系数（含人口规模）_财力性转移支付2010年预算参考数" xfId="1696"/>
    <cellStyle name="好_县区合并测算20080423(按照各省比重）_不含人员经费系数" xfId="1697"/>
    <cellStyle name="好_成本差异系数_财力性转移支付2010年预算参考数" xfId="1698"/>
    <cellStyle name="一般_EUitemdb-imp2c-add" xfId="1699"/>
    <cellStyle name="好_城建部门" xfId="1700"/>
    <cellStyle name="好_城建部门_Book1" xfId="1701"/>
    <cellStyle name="好_达州表1-4" xfId="1702"/>
    <cellStyle name="好_达州表4.1-4.6--12.25改" xfId="1703"/>
    <cellStyle name="好_地方配套按人均增幅控制8.30xl" xfId="1704"/>
    <cellStyle name="好_地方配套按人均增幅控制8.30xl_Book1" xfId="1705"/>
    <cellStyle name="好_地方配套按人均增幅控制8.30一般预算平均增幅、人均可用财力平均增幅两次控制、社会治安系数调整、案件数调整xl" xfId="1706"/>
    <cellStyle name="昗弨_BOOKSHIP" xfId="1707"/>
    <cellStyle name="好_卫生(按照总人口测算）—20080416_县市旗测算-新科目（含人口规模效应）_财力性转移支付2010年预算参考数" xfId="1708"/>
    <cellStyle name="好_地方配套按人均增幅控制8.30一般预算平均增幅、人均可用财力平均增幅两次控制、社会治安系数调整、案件数调整xl_Book1" xfId="1709"/>
    <cellStyle name="好_第五部分(才淼、饶永宏）" xfId="1710"/>
    <cellStyle name="好_第五部分(才淼、饶永宏）_Book1" xfId="1711"/>
    <cellStyle name="好_检验表（调整后）" xfId="1712"/>
    <cellStyle name="好_分析缺口率" xfId="1713"/>
    <cellStyle name="好_分析缺口率_财力性转移支付2010年预算参考数" xfId="1714"/>
    <cellStyle name="千位分隔 2" xfId="1715"/>
    <cellStyle name="好_分县成本差异系数" xfId="1716"/>
    <cellStyle name="好_分县成本差异系数_不含人员经费系数_财力性转移支付2010年预算参考数" xfId="1717"/>
    <cellStyle name="好_县区合并测算20080421_县市旗测算-新科目（含人口规模效应）_财力性转移支付2010年预算参考数" xfId="1718"/>
    <cellStyle name="好_分县成本差异系数_民生政策最低支出需求" xfId="1719"/>
    <cellStyle name="好_分县成本差异系数_民生政策最低支出需求_财力性转移支付2010年预算参考数" xfId="1720"/>
    <cellStyle name="好_义务教育阶段教职工人数（教育厅提供最终）" xfId="1721"/>
    <cellStyle name="好_附表_财力性转移支付2010年预算参考数" xfId="1722"/>
    <cellStyle name="好_附件3 经济社会发展目标表" xfId="1723"/>
    <cellStyle name="好_国表定表(巴中市全市汇总)" xfId="1724"/>
    <cellStyle name="好_行政(燃修费)_不含人员经费系数" xfId="1725"/>
    <cellStyle name="好_行政(燃修费)_民生政策最低支出需求" xfId="1726"/>
    <cellStyle name="好_人员工资和公用经费3_财力性转移支付2010年预算参考数" xfId="1727"/>
    <cellStyle name="好_行政（人员）" xfId="1728"/>
    <cellStyle name="好_行政（人员）_不含人员经费系数_财力性转移支付2010年预算参考数" xfId="1729"/>
    <cellStyle name="好_行政（人员）_财力性转移支付2010年预算参考数" xfId="1730"/>
    <cellStyle name="好_行政（人员）_县市旗测算-新科目（含人口规模效应）" xfId="1731"/>
    <cellStyle name="好_行政（人员）_县市旗测算-新科目（含人口规模效应）_财力性转移支付2010年预算参考数" xfId="1732"/>
    <cellStyle name="好_行政公检法测算_不含人员经费系数" xfId="1733"/>
    <cellStyle name="好_汇总" xfId="1734"/>
    <cellStyle name="好_行政公检法测算_不含人员经费系数_财力性转移支付2010年预算参考数" xfId="1735"/>
    <cellStyle name="好_行政公检法测算_财力性转移支付2010年预算参考数" xfId="1736"/>
    <cellStyle name="好_行政公检法测算_民生政策最低支出需求_财力性转移支付2010年预算参考数" xfId="1737"/>
    <cellStyle name="好_行政公检法测算_县市旗测算-新科目（含人口规模效应）" xfId="1738"/>
    <cellStyle name="强调文字颜色 5 6" xfId="1739"/>
    <cellStyle name="好_河南 缺口县区测算(地方填报)" xfId="1740"/>
    <cellStyle name="好_河南 缺口县区测算(地方填报)_财力性转移支付2010年预算参考数" xfId="1741"/>
    <cellStyle name="好_核定人数对比" xfId="1742"/>
    <cellStyle name="好_核定人数对比_财力性转移支付2010年预算参考数" xfId="1743"/>
    <cellStyle name="好_核定人数下发表" xfId="1744"/>
    <cellStyle name="好_核定人数下发表_财力性转移支付2010年预算参考数" xfId="1745"/>
    <cellStyle name="寘嬫愗傝 [0.00]_PRODUCT DETAIL Q1" xfId="1746"/>
    <cellStyle name="好_汇总表4" xfId="1747"/>
    <cellStyle name="好_汇总-县级财政报表附表_Book1" xfId="1748"/>
    <cellStyle name="好_基础数据分析" xfId="1749"/>
    <cellStyle name="好_检验表（调整后）_Book1" xfId="1750"/>
    <cellStyle name="好_奖励补助测算5.22测试" xfId="1751"/>
    <cellStyle name="好_奖励补助测算5.22测试_Book1" xfId="1752"/>
    <cellStyle name="好_奖励补助测算5.24冯铸" xfId="1753"/>
    <cellStyle name="好_奖励补助测算7.23" xfId="1754"/>
    <cellStyle name="好_奖励补助测算7.23_Book1" xfId="1755"/>
    <cellStyle name="好_奖励补助测算7.25" xfId="1756"/>
    <cellStyle name="好_奖励补助测算7.25 (version 1) (version 1)" xfId="1757"/>
    <cellStyle name="好_奖励补助测算7.25 (version 1) (version 1)_Book1" xfId="1758"/>
    <cellStyle name="好_奖励补助测算7.25_Book1" xfId="1759"/>
    <cellStyle name="好_教师绩效工资测算表（离退休按各地上报数测算）2009年1月1日" xfId="1760"/>
    <cellStyle name="好_教育(按照总人口测算）—20080416" xfId="1761"/>
    <cellStyle name="好_教育(按照总人口测算）—20080416_不含人员经费系数" xfId="1762"/>
    <cellStyle name="好_教育(按照总人口测算）—20080416_财力性转移支付2010年预算参考数" xfId="1763"/>
    <cellStyle name="好_教育(按照总人口测算）—20080416_民生政策最低支出需求" xfId="1764"/>
    <cellStyle name="强调文字颜色 4 4" xfId="1765"/>
    <cellStyle name="好_教育厅提供义务教育及高中教师人数（2009年1月6日）_Book1" xfId="1766"/>
    <cellStyle name="好_历年教师人数" xfId="1767"/>
    <cellStyle name="好_丽江汇总" xfId="1768"/>
    <cellStyle name="好_丽江汇总_Book1" xfId="1769"/>
    <cellStyle name="好_年度可用财力情况" xfId="1770"/>
    <cellStyle name="好_农林水和城市维护标准支出20080505－县区合计_财力性转移支付2010年预算参考数" xfId="1771"/>
    <cellStyle name="好_农林水和城市维护标准支出20080505－县区合计_民生政策最低支出需求" xfId="1772"/>
    <cellStyle name="好_农林水和城市维护标准支出20080505－县区合计_县市旗测算-新科目（含人口规模效应）_财力性转移支付2010年预算参考数" xfId="1773"/>
    <cellStyle name="好_平邑_财力性转移支付2010年预算参考数" xfId="1774"/>
    <cellStyle name="好_其他部门(按照总人口测算）—20080416" xfId="1775"/>
    <cellStyle name="好_其他部门(按照总人口测算）—20080416_民生政策最低支出需求" xfId="1776"/>
    <cellStyle name="计算 3" xfId="1777"/>
    <cellStyle name="好_其他部门(按照总人口测算）—20080416_县市旗测算-新科目（含人口规模效应）_财力性转移支付2010年预算参考数" xfId="1778"/>
    <cellStyle name="好_青海 缺口县区测算(地方填报)" xfId="1779"/>
    <cellStyle name="输出 6" xfId="1780"/>
    <cellStyle name="好_青海 缺口县区测算(地方填报)_财力性转移支付2010年预算参考数" xfId="1781"/>
    <cellStyle name="好_缺口县区测算" xfId="1782"/>
    <cellStyle name="适中 3" xfId="1783"/>
    <cellStyle name="好_缺口县区测算(按核定人数)" xfId="1784"/>
    <cellStyle name="好_缺口县区测算(按核定人数)_财力性转移支付2010年预算参考数" xfId="1785"/>
    <cellStyle name="好_人力资源表4.5" xfId="1786"/>
    <cellStyle name="好_人员工资和公用经费_财力性转移支付2010年预算参考数" xfId="1787"/>
    <cellStyle name="好_人员工资和公用经费2" xfId="1788"/>
    <cellStyle name="好_人员工资和公用经费3" xfId="1789"/>
    <cellStyle name="好_人员数据06+06-05" xfId="1790"/>
    <cellStyle name="好_三季度－表二" xfId="1791"/>
    <cellStyle name="好_云南省2008年转移支付测算——州市本级考核部分及政策性测算" xfId="1792"/>
    <cellStyle name="好_省部门反馈核对表_表4-2项目汇总一览表2012" xfId="1793"/>
    <cellStyle name="好_市辖区测算20080510" xfId="1794"/>
    <cellStyle name="好_市辖区测算20080510_不含人员经费系数" xfId="1795"/>
    <cellStyle name="好_市辖区测算20080510_不含人员经费系数_财力性转移支付2010年预算参考数" xfId="1796"/>
    <cellStyle name="好_市辖区测算20080510_民生政策最低支出需求" xfId="1797"/>
    <cellStyle name="好_市辖区测算20080510_民生政策最低支出需求_财力性转移支付2010年预算参考数" xfId="1798"/>
    <cellStyle name="好_同德" xfId="1799"/>
    <cellStyle name="好_市辖区测算20080510_县市旗测算-新科目（含人口规模效应）" xfId="1800"/>
    <cellStyle name="链接单元格 4" xfId="1801"/>
    <cellStyle name="好_同德_财力性转移支付2010年预算参考数" xfId="1802"/>
    <cellStyle name="好_市辖区测算20080510_县市旗测算-新科目（含人口规模效应）_财力性转移支付2010年预算参考数" xfId="1803"/>
    <cellStyle name="好_市辖区测算-新科目（20080626）_不含人员经费系数_财力性转移支付2010年预算参考数" xfId="1804"/>
    <cellStyle name="好_市辖区测算-新科目（20080626）_财力性转移支付2010年预算参考数" xfId="1805"/>
    <cellStyle name="好_市辖区测算-新科目（20080626）_民生政策最低支出需求_财力性转移支付2010年预算参考数" xfId="1806"/>
    <cellStyle name="好_万源表1-4" xfId="1807"/>
    <cellStyle name="好_危改资金测算_财力性转移支付2010年预算参考数" xfId="1808"/>
    <cellStyle name="好_文体广播部门" xfId="1809"/>
    <cellStyle name="好_文体广播部门_Book1" xfId="1810"/>
    <cellStyle name="好_文体广播事业(按照总人口测算）—20080416" xfId="1811"/>
    <cellStyle name="好_文体广播事业(按照总人口测算）—20080416_财力性转移支付2010年预算参考数" xfId="1812"/>
    <cellStyle name="好_文体广播事业(按照总人口测算）—20080416_民生政策最低支出需求" xfId="1813"/>
    <cellStyle name="好_下半年禁毒办案经费分配2544.3万元_Book1" xfId="1814"/>
    <cellStyle name="好_下半年禁吸戒毒经费1000万元" xfId="1815"/>
    <cellStyle name="好_下半年禁吸戒毒经费1000万元_Book1" xfId="1816"/>
    <cellStyle name="好_县级公安机关公用经费标准奖励测算方案（定稿）_Book1" xfId="1817"/>
    <cellStyle name="好_县区合并测算20080421" xfId="1818"/>
    <cellStyle name="好_县区合并测算20080421_财力性转移支付2010年预算参考数" xfId="1819"/>
    <cellStyle name="好_县区合并测算20080421_民生政策最低支出需求" xfId="1820"/>
    <cellStyle name="好_县区合并测算20080421_民生政策最低支出需求_财力性转移支付2010年预算参考数" xfId="1821"/>
    <cellStyle name="好_县区合并测算20080423(按照各省比重）_不含人员经费系数_财力性转移支付2010年预算参考数" xfId="1822"/>
    <cellStyle name="好_县区合并测算20080423(按照各省比重）_民生政策最低支出需求" xfId="1823"/>
    <cellStyle name="好_云南省2008年转移支付测算——州市本级考核部分及政策性测算_Book1" xfId="1824"/>
    <cellStyle name="好_县区合并测算20080423(按照各省比重）_县市旗测算-新科目（含人口规模效应）" xfId="1825"/>
    <cellStyle name="好_县市旗测算20080508_财力性转移支付2010年预算参考数" xfId="1826"/>
    <cellStyle name="好_县市旗测算20080508_民生政策最低支出需求" xfId="1827"/>
    <cellStyle name="好_县市旗测算20080508_民生政策最低支出需求_财力性转移支付2010年预算参考数" xfId="1828"/>
    <cellStyle name="好_县市旗测算20080508_县市旗测算-新科目（含人口规模效应）_财力性转移支付2010年预算参考数" xfId="1829"/>
    <cellStyle name="好_县市旗测算-新科目（20080626）_不含人员经费系数" xfId="1830"/>
    <cellStyle name="好_县市旗测算-新科目（20080626）_财力性转移支付2010年预算参考数" xfId="1831"/>
    <cellStyle name="好_县市旗测算-新科目（20080626）_民生政策最低支出需求" xfId="1832"/>
    <cellStyle name="好_县市旗测算-新科目（20080626）_民生政策最低支出需求_财力性转移支付2010年预算参考数" xfId="1833"/>
    <cellStyle name="好_县市旗测算-新科目（20080626）_县市旗测算-新科目（含人口规模效应）" xfId="1834"/>
    <cellStyle name="好_县市旗测算-新科目（20080627）_不含人员经费系数" xfId="1835"/>
    <cellStyle name="好_县市旗测算-新科目（20080627）_民生政策最低支出需求" xfId="1836"/>
    <cellStyle name="好_县市旗测算-新科目（20080627）_民生政策最低支出需求_财力性转移支付2010年预算参考数" xfId="1837"/>
    <cellStyle name="好_县市旗测算-新科目（20080627）_县市旗测算-新科目（含人口规模效应）" xfId="1838"/>
    <cellStyle name="计算 5" xfId="1839"/>
    <cellStyle name="好_业务工作量指标" xfId="1840"/>
    <cellStyle name="好_一般预算支出口径剔除表_财力性转移支付2010年预算参考数" xfId="1841"/>
    <cellStyle name="好_仪陇表1-4" xfId="1842"/>
    <cellStyle name="好_义务教育阶段教职工人数（教育厅提供最终）_Book1" xfId="1843"/>
    <cellStyle name="好_云南 缺口县区测算(地方填报)" xfId="1844"/>
    <cellStyle name="好_云南农村义务教育统计表" xfId="1845"/>
    <cellStyle name="好_云南省2008年中小学教职工情况（教育厅提供20090101加工整理）_Book1" xfId="1846"/>
    <cellStyle name="好_云南省2008年转移支付测算——州市本级考核部分及政策性测算_财力性转移支付2010年预算参考数" xfId="1847"/>
    <cellStyle name="好_自行调整差异系数顺序" xfId="1848"/>
    <cellStyle name="好_自行调整差异系数顺序_财力性转移支付2010年预算参考数" xfId="1849"/>
    <cellStyle name="汇总 5" xfId="1850"/>
    <cellStyle name="汇总 7" xfId="1851"/>
    <cellStyle name="汇总 8" xfId="1852"/>
    <cellStyle name="貨幣_DDC Panel Order form" xfId="1853"/>
    <cellStyle name="强调文字颜色 1 8" xfId="1854"/>
    <cellStyle name="计算 2" xfId="1855"/>
    <cellStyle name="计算 4" xfId="1856"/>
    <cellStyle name="计算 6" xfId="1857"/>
    <cellStyle name="计算 8" xfId="1858"/>
    <cellStyle name="检查单元格 2" xfId="1859"/>
    <cellStyle name="检查单元格 3" xfId="1860"/>
    <cellStyle name="检查单元格 5" xfId="1861"/>
    <cellStyle name="检查单元格 6" xfId="1862"/>
    <cellStyle name="检查单元格 7" xfId="1863"/>
    <cellStyle name="警告文本 7" xfId="1864"/>
    <cellStyle name="警告文本 8" xfId="1865"/>
    <cellStyle name="链接单元格 3" xfId="1866"/>
    <cellStyle name="链接单元格 5" xfId="1867"/>
    <cellStyle name="链接单元格 7" xfId="1868"/>
    <cellStyle name="链接单元格 8" xfId="1869"/>
    <cellStyle name="霓付 [0]_ +Foil &amp; -FOIL &amp; PAPER" xfId="1870"/>
    <cellStyle name="霓付_ +Foil &amp; -FOIL &amp; PAPER" xfId="1871"/>
    <cellStyle name="千位[0]_ 方正PC" xfId="1872"/>
    <cellStyle name="千位_ 方正PC" xfId="1873"/>
    <cellStyle name="输入 7" xfId="1874"/>
    <cellStyle name="千位分隔 10" xfId="1875"/>
    <cellStyle name="千位分隔[0] 2" xfId="1876"/>
    <cellStyle name="千位分隔[0] 3" xfId="1877"/>
    <cellStyle name="钎霖_(沥焊何巩)岿喊牢盔拌裙" xfId="1878"/>
    <cellStyle name="强调文字颜色 1 2" xfId="1879"/>
    <cellStyle name="强调文字颜色 1 3" xfId="1880"/>
    <cellStyle name="强调文字颜色 1 4" xfId="1881"/>
    <cellStyle name="强调文字颜色 1 5" xfId="1882"/>
    <cellStyle name="强调文字颜色 1 6" xfId="1883"/>
    <cellStyle name="强调文字颜色 1 7" xfId="1884"/>
    <cellStyle name="强调文字颜色 2 3" xfId="1885"/>
    <cellStyle name="强调文字颜色 2 4" xfId="1886"/>
    <cellStyle name="强调文字颜色 2 5" xfId="1887"/>
    <cellStyle name="强调文字颜色 2 6" xfId="1888"/>
    <cellStyle name="强调文字颜色 2 8" xfId="1889"/>
    <cellStyle name="强调文字颜色 3 2" xfId="1890"/>
    <cellStyle name="强调文字颜色 3 4" xfId="1891"/>
    <cellStyle name="强调文字颜色 3 6" xfId="1892"/>
    <cellStyle name="强调文字颜色 3 7" xfId="1893"/>
    <cellStyle name="强调文字颜色 3 8" xfId="1894"/>
    <cellStyle name="强调文字颜色 4 5" xfId="1895"/>
    <cellStyle name="强调文字颜色 4 6" xfId="1896"/>
    <cellStyle name="强调文字颜色 4 7" xfId="1897"/>
    <cellStyle name="强调文字颜色 4 8" xfId="1898"/>
    <cellStyle name="强调文字颜色 5 2" xfId="1899"/>
    <cellStyle name="强调文字颜色 5 3" xfId="1900"/>
    <cellStyle name="强调文字颜色 5 4" xfId="1901"/>
    <cellStyle name="强调文字颜色 5 5" xfId="1902"/>
    <cellStyle name="强调文字颜色 5 7" xfId="1903"/>
    <cellStyle name="强调文字颜色 5 8" xfId="1904"/>
    <cellStyle name="强调文字颜色 6 3" xfId="1905"/>
    <cellStyle name="强调文字颜色 6 6" xfId="1906"/>
    <cellStyle name="强调文字颜色 6 7" xfId="1907"/>
    <cellStyle name="适中 4" xfId="1908"/>
    <cellStyle name="适中 6" xfId="1909"/>
    <cellStyle name="输出 4" xfId="1910"/>
    <cellStyle name="输出 5" xfId="1911"/>
    <cellStyle name="输出 7" xfId="1912"/>
    <cellStyle name="输入 5" xfId="1913"/>
    <cellStyle name="输入 6" xfId="1914"/>
    <cellStyle name="数量" xfId="1915"/>
    <cellStyle name="未定义" xfId="1916"/>
    <cellStyle name="小数" xfId="1917"/>
    <cellStyle name="注释 2" xfId="1918"/>
    <cellStyle name="注释 4" xfId="1919"/>
    <cellStyle name="注释 6" xfId="1920"/>
    <cellStyle name="注释 7" xfId="1921"/>
    <cellStyle name="통화 [0]_BOILER-CO1" xfId="192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6&#26376;&#20221;\&#27818;&#28359;&#21327;&#20316;&#36164;&#37329;&#39033;&#3044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2&#39033;&#30446;&#24211;&#26448;&#26009;\2&#26376;&#20221;\&#39033;&#30446;&#24211;\&#30417;&#30563;&#26816;&#26597;&#34920;\&#31532;&#19977;&#32452;&#30563;&#26597;&#30456;&#20851;&#34920;&#26684;\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0">
          <cell r="D10">
            <v>3195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82"/>
  <sheetViews>
    <sheetView tabSelected="1" zoomScale="60" zoomScaleNormal="60" topLeftCell="B1" workbookViewId="0">
      <pane ySplit="4" topLeftCell="A5" activePane="bottomLeft" state="frozen"/>
      <selection/>
      <selection pane="bottomLeft" activeCell="T6" sqref="T6"/>
    </sheetView>
  </sheetViews>
  <sheetFormatPr defaultColWidth="9" defaultRowHeight="20.1" customHeight="1"/>
  <cols>
    <col min="1" max="1" width="5.125" style="4" customWidth="1"/>
    <col min="2" max="2" width="21.25" style="4" customWidth="1"/>
    <col min="3" max="3" width="5" style="5" customWidth="1"/>
    <col min="4" max="4" width="9" style="4" customWidth="1"/>
    <col min="5" max="5" width="50" style="4" customWidth="1"/>
    <col min="6" max="6" width="12.375" style="6" customWidth="1"/>
    <col min="7" max="7" width="9.25" style="6" customWidth="1"/>
    <col min="8" max="8" width="8.25" style="7" customWidth="1"/>
    <col min="9" max="9" width="7" style="7" customWidth="1"/>
    <col min="10" max="10" width="8.25" style="7" customWidth="1"/>
    <col min="11" max="11" width="11.75" style="7" customWidth="1"/>
    <col min="12" max="12" width="9.25" style="7" customWidth="1"/>
    <col min="13" max="13" width="7.625" style="7" customWidth="1"/>
    <col min="14" max="14" width="8.5" style="7" customWidth="1"/>
    <col min="15" max="18" width="7.375" style="7" customWidth="1"/>
    <col min="19" max="19" width="8.75" style="7" customWidth="1"/>
    <col min="20" max="20" width="7.375" style="7" customWidth="1"/>
    <col min="21" max="21" width="10.5" style="7" customWidth="1"/>
    <col min="22" max="22" width="9" style="7" customWidth="1"/>
    <col min="23" max="23" width="10" style="7" customWidth="1"/>
    <col min="24" max="24" width="9" style="7" customWidth="1"/>
    <col min="25" max="29" width="7.375" style="7" customWidth="1"/>
    <col min="30" max="30" width="10.25" style="7" customWidth="1"/>
    <col min="31" max="31" width="10.4666666666667" style="7" customWidth="1"/>
    <col min="32" max="32" width="6.5" style="4" customWidth="1"/>
    <col min="33" max="34" width="8.125" style="4" customWidth="1"/>
    <col min="35" max="35" width="10.75" style="4" customWidth="1"/>
    <col min="36" max="36" width="12.25" style="4" customWidth="1"/>
    <col min="37" max="37" width="12.8" style="4"/>
    <col min="38" max="16384" width="9" style="4"/>
  </cols>
  <sheetData>
    <row r="1" s="1" customFormat="1" ht="30" customHeight="1" spans="1:36">
      <c r="A1" s="8" t="s">
        <v>0</v>
      </c>
      <c r="B1" s="8"/>
      <c r="C1" s="8"/>
      <c r="D1" s="8"/>
      <c r="E1" s="8"/>
      <c r="F1" s="9"/>
      <c r="G1" s="9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="1" customFormat="1" ht="6.95" customHeight="1" spans="1:36">
      <c r="A2" s="8"/>
      <c r="B2" s="8"/>
      <c r="C2" s="8"/>
      <c r="D2" s="8"/>
      <c r="E2" s="8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="2" customFormat="1" ht="27" customHeight="1" spans="1:3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2" t="s">
        <v>8</v>
      </c>
      <c r="I3" s="59"/>
      <c r="J3" s="59"/>
      <c r="K3" s="59"/>
      <c r="L3" s="59"/>
      <c r="M3" s="12" t="s">
        <v>9</v>
      </c>
      <c r="N3" s="59"/>
      <c r="O3" s="59"/>
      <c r="P3" s="59"/>
      <c r="Q3" s="59"/>
      <c r="R3" s="59"/>
      <c r="S3" s="59"/>
      <c r="T3" s="59"/>
      <c r="U3" s="12" t="s">
        <v>10</v>
      </c>
      <c r="V3" s="59"/>
      <c r="W3" s="59"/>
      <c r="X3" s="62" t="s">
        <v>11</v>
      </c>
      <c r="Y3" s="66"/>
      <c r="Z3" s="66"/>
      <c r="AA3" s="67"/>
      <c r="AB3" s="68" t="s">
        <v>12</v>
      </c>
      <c r="AC3" s="68" t="s">
        <v>13</v>
      </c>
      <c r="AD3" s="68" t="s">
        <v>14</v>
      </c>
      <c r="AE3" s="68" t="s">
        <v>15</v>
      </c>
      <c r="AF3" s="69" t="s">
        <v>16</v>
      </c>
      <c r="AG3" s="80" t="s">
        <v>17</v>
      </c>
      <c r="AH3" s="80" t="s">
        <v>18</v>
      </c>
      <c r="AI3" s="80" t="s">
        <v>19</v>
      </c>
      <c r="AJ3" s="10" t="s">
        <v>20</v>
      </c>
    </row>
    <row r="4" s="3" customFormat="1" ht="144.95" customHeight="1" spans="1:37">
      <c r="A4" s="13"/>
      <c r="B4" s="13"/>
      <c r="C4" s="13"/>
      <c r="D4" s="13"/>
      <c r="E4" s="13"/>
      <c r="F4" s="14"/>
      <c r="G4" s="14"/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  <c r="M4" s="60" t="s">
        <v>26</v>
      </c>
      <c r="N4" s="60" t="s">
        <v>27</v>
      </c>
      <c r="O4" s="60" t="s">
        <v>28</v>
      </c>
      <c r="P4" s="61" t="s">
        <v>29</v>
      </c>
      <c r="Q4" s="61" t="s">
        <v>30</v>
      </c>
      <c r="R4" s="12" t="s">
        <v>31</v>
      </c>
      <c r="S4" s="12" t="s">
        <v>32</v>
      </c>
      <c r="T4" s="63"/>
      <c r="U4" s="12" t="s">
        <v>33</v>
      </c>
      <c r="V4" s="12" t="s">
        <v>34</v>
      </c>
      <c r="W4" s="12" t="s">
        <v>35</v>
      </c>
      <c r="X4" s="12" t="s">
        <v>36</v>
      </c>
      <c r="Y4" s="12" t="s">
        <v>37</v>
      </c>
      <c r="Z4" s="12" t="s">
        <v>38</v>
      </c>
      <c r="AA4" s="12" t="s">
        <v>39</v>
      </c>
      <c r="AB4" s="70"/>
      <c r="AC4" s="70"/>
      <c r="AD4" s="70"/>
      <c r="AE4" s="70"/>
      <c r="AF4" s="71"/>
      <c r="AG4" s="81"/>
      <c r="AH4" s="81"/>
      <c r="AI4" s="81"/>
      <c r="AJ4" s="13"/>
      <c r="AK4" s="82" t="s">
        <v>40</v>
      </c>
    </row>
    <row r="5" s="2" customFormat="1" ht="47.1" customHeight="1" spans="1:37">
      <c r="A5" s="15"/>
      <c r="B5" s="16" t="s">
        <v>41</v>
      </c>
      <c r="C5" s="17">
        <f>C9+C16+C20+C24+C28+C36+C40+C51+C57+C63+C69+C73+C76+C78+C80+C82</f>
        <v>60</v>
      </c>
      <c r="D5" s="17">
        <f>G5+[17]Sheet1!$D$10</f>
        <v>11243.94</v>
      </c>
      <c r="E5" s="17">
        <f>SUM(E9,E16,E20,E24,E28,E36,E40,E51,E57,E63,E69,E73,E76,E78,E80,E82)</f>
        <v>60</v>
      </c>
      <c r="F5" s="18">
        <f>SUM(F9,F16,F20,F24,F28,F36,F40,F51,F57,F63,F69,F73,F76,F78,F82)</f>
        <v>17979.12</v>
      </c>
      <c r="G5" s="18">
        <f>SUM(G9,G16,G20,G24,G28,G36,G40,G51,G57,G63,G69,G73,G76,G78,G80,G82)</f>
        <v>8048.94</v>
      </c>
      <c r="H5" s="18">
        <f>SUM(H9,H16,H20,H24,H28,H36,H40,H51,H57,H63,H69,H73,H76,H78,H80,H82)</f>
        <v>2695</v>
      </c>
      <c r="I5" s="18">
        <f t="shared" ref="I5:AA5" si="0">SUM(I9,I16,I20,I24,I28,I36,I40,I51,I57,I63,I69,I73,I76,I78,I80,I82)</f>
        <v>0</v>
      </c>
      <c r="J5" s="18">
        <f t="shared" si="0"/>
        <v>1302</v>
      </c>
      <c r="K5" s="18">
        <f t="shared" si="0"/>
        <v>0</v>
      </c>
      <c r="L5" s="18">
        <f t="shared" si="0"/>
        <v>298</v>
      </c>
      <c r="M5" s="18">
        <f t="shared" si="0"/>
        <v>225</v>
      </c>
      <c r="N5" s="18">
        <f t="shared" si="0"/>
        <v>2513.02</v>
      </c>
      <c r="O5" s="18">
        <f t="shared" si="0"/>
        <v>95</v>
      </c>
      <c r="P5" s="18">
        <f t="shared" si="0"/>
        <v>500</v>
      </c>
      <c r="Q5" s="18">
        <f t="shared" si="0"/>
        <v>67.4</v>
      </c>
      <c r="R5" s="18">
        <f t="shared" si="0"/>
        <v>26</v>
      </c>
      <c r="S5" s="18">
        <f t="shared" si="0"/>
        <v>327.52</v>
      </c>
      <c r="T5" s="18">
        <f t="shared" si="0"/>
        <v>0</v>
      </c>
      <c r="U5" s="18">
        <f t="shared" si="0"/>
        <v>6996.72</v>
      </c>
      <c r="V5" s="18">
        <f t="shared" si="0"/>
        <v>6996.72</v>
      </c>
      <c r="W5" s="18">
        <f t="shared" si="0"/>
        <v>1048.22</v>
      </c>
      <c r="X5" s="18">
        <f t="shared" si="0"/>
        <v>767.75</v>
      </c>
      <c r="Y5" s="18">
        <f t="shared" si="0"/>
        <v>261.62</v>
      </c>
      <c r="Z5" s="18">
        <f t="shared" si="0"/>
        <v>18.85</v>
      </c>
      <c r="AA5" s="18">
        <f t="shared" si="0"/>
        <v>0</v>
      </c>
      <c r="AB5" s="72"/>
      <c r="AC5" s="72"/>
      <c r="AD5" s="72"/>
      <c r="AE5" s="72"/>
      <c r="AF5" s="73"/>
      <c r="AG5" s="73"/>
      <c r="AH5" s="73"/>
      <c r="AI5" s="83"/>
      <c r="AJ5" s="17"/>
      <c r="AK5" s="84">
        <f>V5/G5</f>
        <v>0.869272227150408</v>
      </c>
    </row>
    <row r="6" s="2" customFormat="1" ht="72" customHeight="1" spans="1:36">
      <c r="A6" s="15">
        <v>1</v>
      </c>
      <c r="B6" s="19" t="s">
        <v>42</v>
      </c>
      <c r="C6" s="20" t="s">
        <v>43</v>
      </c>
      <c r="D6" s="21" t="s">
        <v>44</v>
      </c>
      <c r="E6" s="22" t="s">
        <v>45</v>
      </c>
      <c r="F6" s="21">
        <f>G6</f>
        <v>432.2</v>
      </c>
      <c r="G6" s="23">
        <f>SUM(H6:T6)</f>
        <v>432.2</v>
      </c>
      <c r="H6" s="24">
        <v>150</v>
      </c>
      <c r="I6" s="24"/>
      <c r="J6" s="24">
        <v>282.2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64">
        <v>432.2</v>
      </c>
      <c r="V6" s="64">
        <v>432.2</v>
      </c>
      <c r="W6" s="24">
        <f>X6+Y6+Z6+AA6</f>
        <v>0</v>
      </c>
      <c r="X6" s="24">
        <v>0</v>
      </c>
      <c r="Y6" s="24">
        <v>0</v>
      </c>
      <c r="Z6" s="24">
        <v>0</v>
      </c>
      <c r="AA6" s="24">
        <v>0</v>
      </c>
      <c r="AB6" s="74" t="s">
        <v>46</v>
      </c>
      <c r="AC6" s="40"/>
      <c r="AD6" s="40">
        <v>20220101</v>
      </c>
      <c r="AE6" s="40"/>
      <c r="AF6" s="35" t="s">
        <v>47</v>
      </c>
      <c r="AG6" s="35" t="s">
        <v>47</v>
      </c>
      <c r="AH6" s="35" t="s">
        <v>47</v>
      </c>
      <c r="AI6" s="79" t="s">
        <v>48</v>
      </c>
      <c r="AJ6" s="44"/>
    </row>
    <row r="7" s="2" customFormat="1" ht="63.95" customHeight="1" spans="1:36">
      <c r="A7" s="15">
        <v>2</v>
      </c>
      <c r="B7" s="25" t="s">
        <v>49</v>
      </c>
      <c r="C7" s="26" t="s">
        <v>43</v>
      </c>
      <c r="D7" s="21" t="s">
        <v>50</v>
      </c>
      <c r="E7" s="27" t="s">
        <v>51</v>
      </c>
      <c r="F7" s="28">
        <v>162.4</v>
      </c>
      <c r="G7" s="23">
        <f>SUM(H7:T7)</f>
        <v>88.75</v>
      </c>
      <c r="H7" s="24"/>
      <c r="I7" s="24"/>
      <c r="J7" s="24"/>
      <c r="K7" s="24"/>
      <c r="L7" s="24">
        <v>88.75</v>
      </c>
      <c r="M7" s="24"/>
      <c r="N7" s="24"/>
      <c r="O7" s="24"/>
      <c r="P7" s="24"/>
      <c r="Q7" s="24"/>
      <c r="R7" s="24"/>
      <c r="S7" s="24"/>
      <c r="T7" s="24"/>
      <c r="U7" s="24">
        <v>88.75</v>
      </c>
      <c r="V7" s="24">
        <v>88.75</v>
      </c>
      <c r="W7" s="24">
        <f>X7+Y7+Z7+AA7</f>
        <v>0</v>
      </c>
      <c r="X7" s="24"/>
      <c r="Y7" s="24"/>
      <c r="Z7" s="24">
        <v>0</v>
      </c>
      <c r="AA7" s="24"/>
      <c r="AB7" s="74" t="s">
        <v>46</v>
      </c>
      <c r="AC7" s="40"/>
      <c r="AD7" s="40" t="s">
        <v>52</v>
      </c>
      <c r="AE7" s="40"/>
      <c r="AF7" s="35" t="s">
        <v>47</v>
      </c>
      <c r="AG7" s="35" t="s">
        <v>47</v>
      </c>
      <c r="AH7" s="35" t="s">
        <v>47</v>
      </c>
      <c r="AI7" s="35" t="s">
        <v>53</v>
      </c>
      <c r="AJ7" s="44"/>
    </row>
    <row r="8" s="2" customFormat="1" ht="54" customHeight="1" spans="1:36">
      <c r="A8" s="15">
        <v>3</v>
      </c>
      <c r="B8" s="29" t="s">
        <v>54</v>
      </c>
      <c r="C8" s="20" t="s">
        <v>43</v>
      </c>
      <c r="D8" s="21" t="s">
        <v>44</v>
      </c>
      <c r="E8" s="30" t="s">
        <v>55</v>
      </c>
      <c r="F8" s="21">
        <v>170</v>
      </c>
      <c r="G8" s="23">
        <f>SUM(H8:T8)</f>
        <v>67.4</v>
      </c>
      <c r="H8" s="24"/>
      <c r="I8" s="24"/>
      <c r="J8" s="24"/>
      <c r="K8" s="24"/>
      <c r="L8" s="24"/>
      <c r="M8" s="24"/>
      <c r="N8" s="24"/>
      <c r="O8" s="24"/>
      <c r="P8" s="24"/>
      <c r="Q8" s="24">
        <v>67.4</v>
      </c>
      <c r="R8" s="24"/>
      <c r="S8" s="24"/>
      <c r="T8" s="24"/>
      <c r="U8" s="24">
        <v>67.4</v>
      </c>
      <c r="V8" s="24">
        <v>67.4</v>
      </c>
      <c r="W8" s="24">
        <v>0</v>
      </c>
      <c r="X8" s="24">
        <v>0</v>
      </c>
      <c r="Y8" s="24"/>
      <c r="Z8" s="24"/>
      <c r="AA8" s="24"/>
      <c r="AB8" s="74" t="s">
        <v>56</v>
      </c>
      <c r="AC8" s="40"/>
      <c r="AD8" s="40"/>
      <c r="AE8" s="40"/>
      <c r="AF8" s="35" t="s">
        <v>47</v>
      </c>
      <c r="AG8" s="35" t="s">
        <v>47</v>
      </c>
      <c r="AH8" s="35" t="s">
        <v>47</v>
      </c>
      <c r="AI8" s="37" t="s">
        <v>57</v>
      </c>
      <c r="AJ8" s="44"/>
    </row>
    <row r="9" s="2" customFormat="1" ht="36" customHeight="1" spans="1:36">
      <c r="A9" s="15"/>
      <c r="B9" s="31" t="s">
        <v>58</v>
      </c>
      <c r="C9" s="21">
        <v>3</v>
      </c>
      <c r="D9" s="21"/>
      <c r="E9" s="32">
        <f>A8</f>
        <v>3</v>
      </c>
      <c r="F9" s="21">
        <f>SUM(F6:F8)</f>
        <v>764.6</v>
      </c>
      <c r="G9" s="21">
        <f t="shared" ref="G9:L9" si="1">SUM(G6:G8)</f>
        <v>588.35</v>
      </c>
      <c r="H9" s="33">
        <f t="shared" si="1"/>
        <v>150</v>
      </c>
      <c r="I9" s="33">
        <f t="shared" si="1"/>
        <v>0</v>
      </c>
      <c r="J9" s="33">
        <f t="shared" si="1"/>
        <v>282.2</v>
      </c>
      <c r="K9" s="33">
        <f t="shared" si="1"/>
        <v>0</v>
      </c>
      <c r="L9" s="33">
        <f t="shared" si="1"/>
        <v>88.75</v>
      </c>
      <c r="M9" s="33">
        <f t="shared" ref="M9:Y9" si="2">M6+M8</f>
        <v>0</v>
      </c>
      <c r="N9" s="33">
        <f t="shared" si="2"/>
        <v>0</v>
      </c>
      <c r="O9" s="33">
        <f t="shared" si="2"/>
        <v>0</v>
      </c>
      <c r="P9" s="33">
        <f t="shared" si="2"/>
        <v>0</v>
      </c>
      <c r="Q9" s="33">
        <f t="shared" si="2"/>
        <v>67.4</v>
      </c>
      <c r="R9" s="33">
        <f t="shared" si="2"/>
        <v>0</v>
      </c>
      <c r="S9" s="33">
        <f t="shared" si="2"/>
        <v>0</v>
      </c>
      <c r="T9" s="33">
        <f t="shared" si="2"/>
        <v>0</v>
      </c>
      <c r="U9" s="33">
        <f>SUM(U6:U8)</f>
        <v>588.35</v>
      </c>
      <c r="V9" s="33">
        <f>SUM(V6:V8)</f>
        <v>588.35</v>
      </c>
      <c r="W9" s="33">
        <f>SUM(W6:W8)</f>
        <v>0</v>
      </c>
      <c r="X9" s="33">
        <f t="shared" si="2"/>
        <v>0</v>
      </c>
      <c r="Y9" s="33">
        <f t="shared" si="2"/>
        <v>0</v>
      </c>
      <c r="Z9" s="33">
        <f>SUM(Z6:Z8)</f>
        <v>0</v>
      </c>
      <c r="AA9" s="33">
        <v>0</v>
      </c>
      <c r="AB9" s="40"/>
      <c r="AC9" s="40"/>
      <c r="AD9" s="40"/>
      <c r="AE9" s="40"/>
      <c r="AF9" s="23"/>
      <c r="AG9" s="23"/>
      <c r="AH9" s="23"/>
      <c r="AI9" s="23"/>
      <c r="AJ9" s="44"/>
    </row>
    <row r="10" s="2" customFormat="1" ht="87" customHeight="1" spans="1:36">
      <c r="A10" s="15">
        <v>1</v>
      </c>
      <c r="B10" s="19" t="s">
        <v>59</v>
      </c>
      <c r="C10" s="20" t="s">
        <v>43</v>
      </c>
      <c r="D10" s="20" t="s">
        <v>60</v>
      </c>
      <c r="E10" s="22" t="s">
        <v>61</v>
      </c>
      <c r="F10" s="21">
        <v>5360</v>
      </c>
      <c r="G10" s="23">
        <f>SUM(H10:T10)</f>
        <v>632</v>
      </c>
      <c r="H10" s="24">
        <v>632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>
        <v>632</v>
      </c>
      <c r="V10" s="24">
        <v>632</v>
      </c>
      <c r="W10" s="24">
        <v>0</v>
      </c>
      <c r="X10" s="24">
        <v>0</v>
      </c>
      <c r="Y10" s="24"/>
      <c r="Z10" s="24"/>
      <c r="AA10" s="24"/>
      <c r="AB10" s="74" t="s">
        <v>56</v>
      </c>
      <c r="AC10" s="40"/>
      <c r="AD10" s="44">
        <v>20220201</v>
      </c>
      <c r="AE10" s="40"/>
      <c r="AF10" s="35" t="s">
        <v>47</v>
      </c>
      <c r="AG10" s="35" t="s">
        <v>62</v>
      </c>
      <c r="AH10" s="35" t="s">
        <v>62</v>
      </c>
      <c r="AI10" s="35" t="s">
        <v>63</v>
      </c>
      <c r="AJ10" s="85" t="s">
        <v>64</v>
      </c>
    </row>
    <row r="11" s="2" customFormat="1" ht="59.1" customHeight="1" spans="1:36">
      <c r="A11" s="15">
        <v>2</v>
      </c>
      <c r="B11" s="34" t="s">
        <v>65</v>
      </c>
      <c r="C11" s="20" t="s">
        <v>43</v>
      </c>
      <c r="D11" s="35" t="s">
        <v>66</v>
      </c>
      <c r="E11" s="36" t="s">
        <v>67</v>
      </c>
      <c r="F11" s="23">
        <v>2925</v>
      </c>
      <c r="G11" s="23">
        <f>SUM(H11:S11)</f>
        <v>1938.44</v>
      </c>
      <c r="H11" s="24" t="s">
        <v>68</v>
      </c>
      <c r="I11" s="24"/>
      <c r="J11" s="24" t="s">
        <v>68</v>
      </c>
      <c r="K11" s="24"/>
      <c r="L11" s="24"/>
      <c r="M11" s="24"/>
      <c r="N11" s="24">
        <v>1798.78</v>
      </c>
      <c r="O11" s="24"/>
      <c r="P11" s="24"/>
      <c r="Q11" s="24"/>
      <c r="R11" s="24"/>
      <c r="S11" s="24">
        <v>139.66</v>
      </c>
      <c r="T11" s="24"/>
      <c r="U11" s="24">
        <v>1453.31</v>
      </c>
      <c r="V11" s="24">
        <v>1453.31</v>
      </c>
      <c r="W11" s="24">
        <f t="shared" ref="W11:W19" si="3">X11+Y11+Z11+AA11</f>
        <v>485.13</v>
      </c>
      <c r="X11" s="24">
        <v>477.27</v>
      </c>
      <c r="Y11" s="75">
        <v>7.85999999999999</v>
      </c>
      <c r="Z11" s="24"/>
      <c r="AA11" s="24"/>
      <c r="AB11" s="74" t="s">
        <v>46</v>
      </c>
      <c r="AC11" s="23"/>
      <c r="AD11" s="44">
        <v>20220401</v>
      </c>
      <c r="AE11" s="23"/>
      <c r="AF11" s="35" t="s">
        <v>62</v>
      </c>
      <c r="AG11" s="35" t="s">
        <v>62</v>
      </c>
      <c r="AH11" s="35" t="s">
        <v>62</v>
      </c>
      <c r="AI11" s="35" t="s">
        <v>63</v>
      </c>
      <c r="AJ11" s="85"/>
    </row>
    <row r="12" s="2" customFormat="1" ht="87" customHeight="1" spans="1:36">
      <c r="A12" s="15">
        <v>3</v>
      </c>
      <c r="B12" s="25" t="s">
        <v>69</v>
      </c>
      <c r="C12" s="26" t="s">
        <v>43</v>
      </c>
      <c r="D12" s="37" t="s">
        <v>70</v>
      </c>
      <c r="E12" s="38" t="s">
        <v>71</v>
      </c>
      <c r="F12" s="23">
        <v>118</v>
      </c>
      <c r="G12" s="23">
        <f>SUM(H12:S12)</f>
        <v>101</v>
      </c>
      <c r="H12" s="24">
        <v>101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>
        <v>101</v>
      </c>
      <c r="V12" s="24">
        <v>101</v>
      </c>
      <c r="W12" s="24">
        <f t="shared" si="3"/>
        <v>0</v>
      </c>
      <c r="X12" s="24">
        <v>0</v>
      </c>
      <c r="Y12" s="24"/>
      <c r="Z12" s="24"/>
      <c r="AA12" s="24"/>
      <c r="AB12" s="74" t="s">
        <v>56</v>
      </c>
      <c r="AC12" s="40"/>
      <c r="AD12" s="44">
        <v>20220531</v>
      </c>
      <c r="AE12" s="44">
        <v>20221109</v>
      </c>
      <c r="AF12" s="37" t="s">
        <v>47</v>
      </c>
      <c r="AG12" s="37" t="s">
        <v>62</v>
      </c>
      <c r="AH12" s="37" t="s">
        <v>62</v>
      </c>
      <c r="AI12" s="35" t="s">
        <v>72</v>
      </c>
      <c r="AJ12" s="85"/>
    </row>
    <row r="13" s="2" customFormat="1" ht="87" customHeight="1" spans="1:36">
      <c r="A13" s="15">
        <v>4</v>
      </c>
      <c r="B13" s="25" t="s">
        <v>73</v>
      </c>
      <c r="C13" s="26" t="s">
        <v>43</v>
      </c>
      <c r="D13" s="37" t="s">
        <v>74</v>
      </c>
      <c r="E13" s="38" t="s">
        <v>75</v>
      </c>
      <c r="F13" s="23">
        <v>107</v>
      </c>
      <c r="G13" s="23">
        <f>SUM(H13:S13)</f>
        <v>107</v>
      </c>
      <c r="H13" s="24">
        <v>107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>
        <v>107</v>
      </c>
      <c r="V13" s="24">
        <v>107</v>
      </c>
      <c r="W13" s="24">
        <f t="shared" si="3"/>
        <v>0</v>
      </c>
      <c r="X13" s="24">
        <v>0</v>
      </c>
      <c r="Y13" s="24"/>
      <c r="Z13" s="24"/>
      <c r="AA13" s="24"/>
      <c r="AB13" s="74" t="s">
        <v>56</v>
      </c>
      <c r="AC13" s="40"/>
      <c r="AD13" s="44">
        <v>20220531</v>
      </c>
      <c r="AE13" s="44">
        <v>20221110</v>
      </c>
      <c r="AF13" s="37" t="s">
        <v>47</v>
      </c>
      <c r="AG13" s="37" t="s">
        <v>76</v>
      </c>
      <c r="AH13" s="37" t="s">
        <v>76</v>
      </c>
      <c r="AI13" s="35" t="s">
        <v>72</v>
      </c>
      <c r="AJ13" s="85"/>
    </row>
    <row r="14" s="2" customFormat="1" ht="108.75" customHeight="1" spans="1:36">
      <c r="A14" s="15">
        <v>5</v>
      </c>
      <c r="B14" s="25" t="s">
        <v>77</v>
      </c>
      <c r="C14" s="26" t="s">
        <v>43</v>
      </c>
      <c r="D14" s="37" t="s">
        <v>78</v>
      </c>
      <c r="E14" s="38" t="s">
        <v>79</v>
      </c>
      <c r="F14" s="23">
        <v>80</v>
      </c>
      <c r="G14" s="23">
        <f>SUM(H14:S14)</f>
        <v>80</v>
      </c>
      <c r="H14" s="24"/>
      <c r="I14" s="24"/>
      <c r="J14" s="24">
        <v>80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>
        <v>80</v>
      </c>
      <c r="V14" s="24">
        <v>80</v>
      </c>
      <c r="W14" s="24">
        <f t="shared" si="3"/>
        <v>0</v>
      </c>
      <c r="X14" s="24"/>
      <c r="Y14" s="24">
        <v>0</v>
      </c>
      <c r="Z14" s="24"/>
      <c r="AA14" s="24"/>
      <c r="AB14" s="74" t="s">
        <v>56</v>
      </c>
      <c r="AC14" s="40"/>
      <c r="AD14" s="40" t="s">
        <v>80</v>
      </c>
      <c r="AE14" s="40"/>
      <c r="AF14" s="37" t="s">
        <v>47</v>
      </c>
      <c r="AG14" s="37" t="s">
        <v>76</v>
      </c>
      <c r="AH14" s="37" t="s">
        <v>76</v>
      </c>
      <c r="AI14" s="35" t="s">
        <v>81</v>
      </c>
      <c r="AJ14" s="85"/>
    </row>
    <row r="15" s="2" customFormat="1" ht="87" customHeight="1" spans="1:36">
      <c r="A15" s="15">
        <v>6</v>
      </c>
      <c r="B15" s="25" t="s">
        <v>82</v>
      </c>
      <c r="C15" s="26" t="s">
        <v>43</v>
      </c>
      <c r="D15" s="37" t="s">
        <v>83</v>
      </c>
      <c r="E15" s="38" t="s">
        <v>84</v>
      </c>
      <c r="F15" s="23">
        <v>2062.02</v>
      </c>
      <c r="G15" s="23">
        <f>SUM(H15:S15)</f>
        <v>451.1</v>
      </c>
      <c r="H15" s="24"/>
      <c r="I15" s="24"/>
      <c r="J15" s="24"/>
      <c r="K15" s="24"/>
      <c r="L15" s="24"/>
      <c r="M15" s="24"/>
      <c r="N15" s="24">
        <v>263.24</v>
      </c>
      <c r="O15" s="24"/>
      <c r="P15" s="24"/>
      <c r="Q15" s="24"/>
      <c r="R15" s="24"/>
      <c r="S15" s="24">
        <v>187.86</v>
      </c>
      <c r="T15" s="24"/>
      <c r="U15" s="24"/>
      <c r="V15" s="24"/>
      <c r="W15" s="24">
        <f t="shared" si="3"/>
        <v>451.1</v>
      </c>
      <c r="X15" s="24">
        <v>263.24</v>
      </c>
      <c r="Y15" s="24">
        <v>187.86</v>
      </c>
      <c r="Z15" s="24"/>
      <c r="AA15" s="24"/>
      <c r="AB15" s="74" t="s">
        <v>46</v>
      </c>
      <c r="AC15" s="40"/>
      <c r="AD15" s="44">
        <v>20220401</v>
      </c>
      <c r="AE15" s="40"/>
      <c r="AF15" s="37" t="s">
        <v>62</v>
      </c>
      <c r="AG15" s="37" t="s">
        <v>62</v>
      </c>
      <c r="AH15" s="37" t="s">
        <v>62</v>
      </c>
      <c r="AI15" s="35" t="s">
        <v>72</v>
      </c>
      <c r="AJ15" s="85"/>
    </row>
    <row r="16" s="2" customFormat="1" ht="21.95" customHeight="1" spans="1:36">
      <c r="A16" s="15"/>
      <c r="B16" s="39" t="s">
        <v>85</v>
      </c>
      <c r="C16" s="21">
        <v>6</v>
      </c>
      <c r="D16" s="23"/>
      <c r="E16" s="40">
        <f>A15</f>
        <v>6</v>
      </c>
      <c r="F16" s="23">
        <f t="shared" ref="F16:J16" si="4">SUM(F10:F15)</f>
        <v>10652.02</v>
      </c>
      <c r="G16" s="23">
        <f t="shared" ref="G16:G25" si="5">SUM(H16:T16)</f>
        <v>3309.54</v>
      </c>
      <c r="H16" s="24">
        <f t="shared" si="4"/>
        <v>840</v>
      </c>
      <c r="I16" s="24"/>
      <c r="J16" s="24">
        <f t="shared" si="4"/>
        <v>80</v>
      </c>
      <c r="K16" s="24"/>
      <c r="L16" s="24"/>
      <c r="M16" s="24"/>
      <c r="N16" s="24">
        <f>SUM(N10:N15)</f>
        <v>2062.02</v>
      </c>
      <c r="O16" s="24">
        <f>SUM(O10:O15)</f>
        <v>0</v>
      </c>
      <c r="P16" s="24">
        <f>SUM(P10:P15)</f>
        <v>0</v>
      </c>
      <c r="Q16" s="24"/>
      <c r="R16" s="24">
        <f>SUM(R10:R15)</f>
        <v>0</v>
      </c>
      <c r="S16" s="24">
        <f>SUM(S10:S15)</f>
        <v>327.52</v>
      </c>
      <c r="T16" s="24">
        <f t="shared" ref="T16:AA16" si="6">SUM(T10:T15)</f>
        <v>0</v>
      </c>
      <c r="U16" s="24">
        <f t="shared" si="6"/>
        <v>2373.31</v>
      </c>
      <c r="V16" s="24">
        <f t="shared" si="6"/>
        <v>2373.31</v>
      </c>
      <c r="W16" s="24">
        <f t="shared" si="3"/>
        <v>936.23</v>
      </c>
      <c r="X16" s="24">
        <f t="shared" si="6"/>
        <v>740.51</v>
      </c>
      <c r="Y16" s="24">
        <f t="shared" si="6"/>
        <v>195.72</v>
      </c>
      <c r="Z16" s="24">
        <f t="shared" si="6"/>
        <v>0</v>
      </c>
      <c r="AA16" s="24">
        <f t="shared" si="6"/>
        <v>0</v>
      </c>
      <c r="AB16" s="23"/>
      <c r="AC16" s="23"/>
      <c r="AD16" s="23"/>
      <c r="AE16" s="23"/>
      <c r="AF16" s="23"/>
      <c r="AG16" s="23"/>
      <c r="AH16" s="23"/>
      <c r="AI16" s="23"/>
      <c r="AJ16" s="86"/>
    </row>
    <row r="17" s="2" customFormat="1" ht="78" customHeight="1" spans="1:36">
      <c r="A17" s="15">
        <v>1</v>
      </c>
      <c r="B17" s="29" t="s">
        <v>86</v>
      </c>
      <c r="C17" s="20" t="s">
        <v>43</v>
      </c>
      <c r="D17" s="41" t="s">
        <v>87</v>
      </c>
      <c r="E17" s="42" t="s">
        <v>88</v>
      </c>
      <c r="F17" s="23">
        <v>559</v>
      </c>
      <c r="G17" s="23">
        <f t="shared" si="5"/>
        <v>550</v>
      </c>
      <c r="H17" s="24">
        <v>550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>
        <v>550</v>
      </c>
      <c r="V17" s="24">
        <v>550</v>
      </c>
      <c r="W17" s="24">
        <f t="shared" si="3"/>
        <v>0</v>
      </c>
      <c r="X17" s="24">
        <v>0</v>
      </c>
      <c r="Y17" s="24"/>
      <c r="Z17" s="24"/>
      <c r="AA17" s="24"/>
      <c r="AB17" s="74" t="s">
        <v>56</v>
      </c>
      <c r="AC17" s="76"/>
      <c r="AD17" s="44">
        <v>20211020</v>
      </c>
      <c r="AE17" s="44">
        <v>20220408</v>
      </c>
      <c r="AF17" s="35" t="s">
        <v>47</v>
      </c>
      <c r="AG17" s="35" t="s">
        <v>89</v>
      </c>
      <c r="AH17" s="35" t="s">
        <v>89</v>
      </c>
      <c r="AI17" s="35" t="s">
        <v>63</v>
      </c>
      <c r="AJ17" s="86"/>
    </row>
    <row r="18" s="2" customFormat="1" ht="72.95" customHeight="1" spans="1:36">
      <c r="A18" s="15">
        <v>2</v>
      </c>
      <c r="B18" s="29" t="s">
        <v>90</v>
      </c>
      <c r="C18" s="20" t="s">
        <v>43</v>
      </c>
      <c r="D18" s="41" t="s">
        <v>60</v>
      </c>
      <c r="E18" s="43" t="s">
        <v>91</v>
      </c>
      <c r="F18" s="23">
        <v>993</v>
      </c>
      <c r="G18" s="23">
        <f t="shared" si="5"/>
        <v>504</v>
      </c>
      <c r="H18" s="24">
        <v>504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>
        <v>504</v>
      </c>
      <c r="V18" s="24">
        <v>504</v>
      </c>
      <c r="W18" s="24">
        <f t="shared" si="3"/>
        <v>0</v>
      </c>
      <c r="X18" s="24">
        <v>0</v>
      </c>
      <c r="Y18" s="24"/>
      <c r="Z18" s="24"/>
      <c r="AA18" s="24"/>
      <c r="AB18" s="74" t="s">
        <v>56</v>
      </c>
      <c r="AC18" s="76"/>
      <c r="AD18" s="44">
        <v>20211020</v>
      </c>
      <c r="AE18" s="76">
        <v>20220408</v>
      </c>
      <c r="AF18" s="35" t="s">
        <v>47</v>
      </c>
      <c r="AG18" s="35" t="s">
        <v>89</v>
      </c>
      <c r="AH18" s="35" t="s">
        <v>89</v>
      </c>
      <c r="AI18" s="35" t="s">
        <v>63</v>
      </c>
      <c r="AJ18" s="85"/>
    </row>
    <row r="19" s="2" customFormat="1" ht="69" customHeight="1" spans="1:36">
      <c r="A19" s="15">
        <v>3</v>
      </c>
      <c r="B19" s="29" t="s">
        <v>92</v>
      </c>
      <c r="C19" s="41" t="s">
        <v>43</v>
      </c>
      <c r="D19" s="44" t="s">
        <v>93</v>
      </c>
      <c r="E19" s="43" t="s">
        <v>94</v>
      </c>
      <c r="F19" s="21">
        <v>95</v>
      </c>
      <c r="G19" s="23">
        <f t="shared" si="5"/>
        <v>95</v>
      </c>
      <c r="H19" s="24"/>
      <c r="I19" s="24"/>
      <c r="J19" s="24"/>
      <c r="K19" s="24"/>
      <c r="L19" s="24"/>
      <c r="M19" s="24"/>
      <c r="N19" s="24"/>
      <c r="O19" s="24">
        <v>95</v>
      </c>
      <c r="P19" s="24"/>
      <c r="Q19" s="24"/>
      <c r="R19" s="24"/>
      <c r="S19" s="24"/>
      <c r="T19" s="24"/>
      <c r="U19" s="24">
        <f>G19-W19</f>
        <v>89.1</v>
      </c>
      <c r="V19" s="24">
        <v>89.1</v>
      </c>
      <c r="W19" s="24">
        <f t="shared" si="3"/>
        <v>5.9</v>
      </c>
      <c r="X19" s="24">
        <v>5.9</v>
      </c>
      <c r="Y19" s="24">
        <v>0</v>
      </c>
      <c r="Z19" s="24">
        <v>0</v>
      </c>
      <c r="AA19" s="24">
        <v>0</v>
      </c>
      <c r="AB19" s="74" t="s">
        <v>46</v>
      </c>
      <c r="AC19" s="23"/>
      <c r="AD19" s="44">
        <v>20220220</v>
      </c>
      <c r="AE19" s="23">
        <v>20220925</v>
      </c>
      <c r="AF19" s="35" t="s">
        <v>89</v>
      </c>
      <c r="AG19" s="35" t="s">
        <v>89</v>
      </c>
      <c r="AH19" s="35" t="s">
        <v>89</v>
      </c>
      <c r="AI19" s="35" t="s">
        <v>95</v>
      </c>
      <c r="AJ19" s="85"/>
    </row>
    <row r="20" s="2" customFormat="1" ht="45.95" customHeight="1" spans="1:36">
      <c r="A20" s="15"/>
      <c r="B20" s="35" t="s">
        <v>96</v>
      </c>
      <c r="C20" s="44">
        <v>3</v>
      </c>
      <c r="D20" s="44"/>
      <c r="E20" s="44">
        <f>A19</f>
        <v>3</v>
      </c>
      <c r="F20" s="21">
        <f>SUM(F17:F19)</f>
        <v>1647</v>
      </c>
      <c r="G20" s="23">
        <f t="shared" si="5"/>
        <v>1149</v>
      </c>
      <c r="H20" s="33">
        <f>SUM(H17:H19)</f>
        <v>1054</v>
      </c>
      <c r="I20" s="33"/>
      <c r="J20" s="33"/>
      <c r="K20" s="33"/>
      <c r="L20" s="33"/>
      <c r="M20" s="33">
        <f>SUM(M17:M19)</f>
        <v>0</v>
      </c>
      <c r="N20" s="33">
        <f>SUM(N17:N19)</f>
        <v>0</v>
      </c>
      <c r="O20" s="33">
        <f>SUM(O17:O19)</f>
        <v>95</v>
      </c>
      <c r="P20" s="24"/>
      <c r="Q20" s="24"/>
      <c r="R20" s="24"/>
      <c r="S20" s="24"/>
      <c r="T20" s="24"/>
      <c r="U20" s="24">
        <f>SUM(U17:U19)</f>
        <v>1143.1</v>
      </c>
      <c r="V20" s="24">
        <f>SUM(V17:V19)</f>
        <v>1143.1</v>
      </c>
      <c r="W20" s="24">
        <f>SUM(W17:W19)</f>
        <v>5.9</v>
      </c>
      <c r="X20" s="24">
        <f t="shared" ref="X20:AA20" si="7">SUM(X17:X19)</f>
        <v>5.9</v>
      </c>
      <c r="Y20" s="24">
        <f t="shared" si="7"/>
        <v>0</v>
      </c>
      <c r="Z20" s="24">
        <f t="shared" si="7"/>
        <v>0</v>
      </c>
      <c r="AA20" s="24">
        <f t="shared" si="7"/>
        <v>0</v>
      </c>
      <c r="AB20" s="77"/>
      <c r="AC20" s="77"/>
      <c r="AD20" s="44"/>
      <c r="AE20" s="77"/>
      <c r="AF20" s="23"/>
      <c r="AG20" s="23"/>
      <c r="AH20" s="23"/>
      <c r="AI20" s="23"/>
      <c r="AJ20" s="86"/>
    </row>
    <row r="21" s="2" customFormat="1" ht="63" customHeight="1" spans="1:36">
      <c r="A21" s="15">
        <v>1</v>
      </c>
      <c r="B21" s="19" t="s">
        <v>97</v>
      </c>
      <c r="C21" s="20" t="s">
        <v>43</v>
      </c>
      <c r="D21" s="41" t="s">
        <v>98</v>
      </c>
      <c r="E21" s="43" t="s">
        <v>99</v>
      </c>
      <c r="F21" s="23">
        <v>42</v>
      </c>
      <c r="G21" s="23">
        <f t="shared" si="5"/>
        <v>42</v>
      </c>
      <c r="H21" s="24"/>
      <c r="I21" s="24"/>
      <c r="J21" s="24"/>
      <c r="K21" s="24"/>
      <c r="L21" s="24"/>
      <c r="M21" s="24">
        <v>42</v>
      </c>
      <c r="N21" s="24"/>
      <c r="O21" s="24"/>
      <c r="P21" s="24"/>
      <c r="Q21" s="24"/>
      <c r="R21" s="24"/>
      <c r="S21" s="24"/>
      <c r="T21" s="24"/>
      <c r="U21" s="24">
        <v>26.86</v>
      </c>
      <c r="V21" s="24">
        <v>26.86</v>
      </c>
      <c r="W21" s="24">
        <f>SUM(X21:AA21)</f>
        <v>15.14</v>
      </c>
      <c r="X21" s="24">
        <v>15.14</v>
      </c>
      <c r="Y21" s="24" t="s">
        <v>68</v>
      </c>
      <c r="Z21" s="24" t="s">
        <v>68</v>
      </c>
      <c r="AA21" s="24" t="s">
        <v>68</v>
      </c>
      <c r="AB21" s="74" t="s">
        <v>46</v>
      </c>
      <c r="AC21" s="77"/>
      <c r="AD21" s="44">
        <v>20220215</v>
      </c>
      <c r="AE21" s="77"/>
      <c r="AF21" s="35" t="s">
        <v>100</v>
      </c>
      <c r="AG21" s="35" t="s">
        <v>100</v>
      </c>
      <c r="AH21" s="35" t="s">
        <v>100</v>
      </c>
      <c r="AI21" s="35" t="s">
        <v>63</v>
      </c>
      <c r="AJ21" s="86"/>
    </row>
    <row r="22" s="2" customFormat="1" ht="51.95" customHeight="1" spans="1:36">
      <c r="A22" s="15">
        <v>2</v>
      </c>
      <c r="B22" s="19" t="s">
        <v>101</v>
      </c>
      <c r="C22" s="20" t="s">
        <v>43</v>
      </c>
      <c r="D22" s="41" t="s">
        <v>74</v>
      </c>
      <c r="E22" s="43" t="s">
        <v>102</v>
      </c>
      <c r="F22" s="21">
        <v>12</v>
      </c>
      <c r="G22" s="23">
        <f t="shared" si="5"/>
        <v>12</v>
      </c>
      <c r="H22" s="24"/>
      <c r="I22" s="24"/>
      <c r="J22" s="24"/>
      <c r="K22" s="24"/>
      <c r="L22" s="24"/>
      <c r="M22" s="24">
        <v>12</v>
      </c>
      <c r="N22" s="24"/>
      <c r="O22" s="24"/>
      <c r="P22" s="24"/>
      <c r="Q22" s="24"/>
      <c r="R22" s="24"/>
      <c r="S22" s="24"/>
      <c r="T22" s="24"/>
      <c r="U22" s="24">
        <v>9.8</v>
      </c>
      <c r="V22" s="24">
        <v>9.8</v>
      </c>
      <c r="W22" s="24">
        <f>X22+Y22+Z22+AA22</f>
        <v>2.2</v>
      </c>
      <c r="X22" s="24">
        <v>2.2</v>
      </c>
      <c r="Y22" s="24"/>
      <c r="Z22" s="24"/>
      <c r="AA22" s="24"/>
      <c r="AB22" s="74" t="s">
        <v>46</v>
      </c>
      <c r="AC22" s="77"/>
      <c r="AD22" s="44">
        <v>20220215</v>
      </c>
      <c r="AE22" s="77"/>
      <c r="AF22" s="35" t="s">
        <v>100</v>
      </c>
      <c r="AG22" s="35" t="s">
        <v>100</v>
      </c>
      <c r="AH22" s="35" t="s">
        <v>100</v>
      </c>
      <c r="AI22" s="35" t="s">
        <v>63</v>
      </c>
      <c r="AJ22" s="86"/>
    </row>
    <row r="23" s="2" customFormat="1" ht="50.1" customHeight="1" spans="1:36">
      <c r="A23" s="15">
        <v>3</v>
      </c>
      <c r="B23" s="41" t="s">
        <v>103</v>
      </c>
      <c r="C23" s="20" t="s">
        <v>43</v>
      </c>
      <c r="D23" s="21" t="s">
        <v>44</v>
      </c>
      <c r="E23" s="41" t="s">
        <v>104</v>
      </c>
      <c r="F23" s="21">
        <v>451</v>
      </c>
      <c r="G23" s="23">
        <f t="shared" si="5"/>
        <v>451</v>
      </c>
      <c r="H23" s="24"/>
      <c r="I23" s="24"/>
      <c r="J23" s="24"/>
      <c r="K23" s="24"/>
      <c r="L23" s="24"/>
      <c r="M23" s="24"/>
      <c r="N23" s="24">
        <v>451</v>
      </c>
      <c r="O23" s="24"/>
      <c r="P23" s="24"/>
      <c r="Q23" s="24"/>
      <c r="R23" s="24"/>
      <c r="S23" s="24"/>
      <c r="T23" s="24"/>
      <c r="U23" s="24">
        <v>451</v>
      </c>
      <c r="V23" s="24">
        <v>451</v>
      </c>
      <c r="W23" s="24">
        <f>X23+Y23+Z23+AA23</f>
        <v>0</v>
      </c>
      <c r="X23" s="24">
        <v>0</v>
      </c>
      <c r="Y23" s="24"/>
      <c r="Z23" s="24"/>
      <c r="AA23" s="24"/>
      <c r="AB23" s="74" t="s">
        <v>56</v>
      </c>
      <c r="AC23" s="76"/>
      <c r="AD23" s="44">
        <v>20220201</v>
      </c>
      <c r="AE23" s="76">
        <v>20221020</v>
      </c>
      <c r="AF23" s="35" t="s">
        <v>62</v>
      </c>
      <c r="AG23" s="35" t="s">
        <v>100</v>
      </c>
      <c r="AH23" s="35" t="s">
        <v>100</v>
      </c>
      <c r="AI23" s="35" t="s">
        <v>63</v>
      </c>
      <c r="AJ23" s="86"/>
    </row>
    <row r="24" s="2" customFormat="1" ht="21.95" customHeight="1" spans="1:36">
      <c r="A24" s="15"/>
      <c r="B24" s="39" t="s">
        <v>105</v>
      </c>
      <c r="C24" s="44">
        <v>3</v>
      </c>
      <c r="D24" s="44"/>
      <c r="E24" s="44">
        <f>A23</f>
        <v>3</v>
      </c>
      <c r="F24" s="21">
        <f>SUM(F21:F23)</f>
        <v>505</v>
      </c>
      <c r="G24" s="23">
        <f t="shared" si="5"/>
        <v>505</v>
      </c>
      <c r="H24" s="24"/>
      <c r="I24" s="24"/>
      <c r="J24" s="24"/>
      <c r="K24" s="24"/>
      <c r="L24" s="24"/>
      <c r="M24" s="24">
        <f>SUM(M21:M23)</f>
        <v>54</v>
      </c>
      <c r="N24" s="24">
        <f>SUM(N21:N23)</f>
        <v>451</v>
      </c>
      <c r="O24" s="24"/>
      <c r="P24" s="24"/>
      <c r="Q24" s="24"/>
      <c r="R24" s="24"/>
      <c r="S24" s="24"/>
      <c r="T24" s="24"/>
      <c r="U24" s="24">
        <f t="shared" ref="U24:AA24" si="8">SUM(U21:U23)</f>
        <v>487.66</v>
      </c>
      <c r="V24" s="24">
        <f t="shared" si="8"/>
        <v>487.66</v>
      </c>
      <c r="W24" s="24">
        <f t="shared" si="8"/>
        <v>17.34</v>
      </c>
      <c r="X24" s="24">
        <f t="shared" si="8"/>
        <v>17.34</v>
      </c>
      <c r="Y24" s="24">
        <f t="shared" si="8"/>
        <v>0</v>
      </c>
      <c r="Z24" s="24">
        <f t="shared" si="8"/>
        <v>0</v>
      </c>
      <c r="AA24" s="24">
        <f t="shared" si="8"/>
        <v>0</v>
      </c>
      <c r="AB24" s="76"/>
      <c r="AC24" s="76"/>
      <c r="AD24" s="44"/>
      <c r="AE24" s="76"/>
      <c r="AF24" s="23"/>
      <c r="AG24" s="23"/>
      <c r="AH24" s="23"/>
      <c r="AI24" s="23"/>
      <c r="AJ24" s="86"/>
    </row>
    <row r="25" s="2" customFormat="1" ht="50.1" customHeight="1" spans="1:36">
      <c r="A25" s="15">
        <v>1</v>
      </c>
      <c r="B25" s="19" t="s">
        <v>106</v>
      </c>
      <c r="C25" s="20" t="s">
        <v>43</v>
      </c>
      <c r="D25" s="41" t="s">
        <v>74</v>
      </c>
      <c r="E25" s="43" t="s">
        <v>107</v>
      </c>
      <c r="F25" s="23">
        <v>18</v>
      </c>
      <c r="G25" s="23">
        <f t="shared" si="5"/>
        <v>18</v>
      </c>
      <c r="H25" s="24"/>
      <c r="I25" s="24"/>
      <c r="J25" s="24"/>
      <c r="K25" s="24"/>
      <c r="L25" s="24"/>
      <c r="M25" s="24">
        <v>18</v>
      </c>
      <c r="N25" s="24"/>
      <c r="O25" s="24"/>
      <c r="P25" s="24"/>
      <c r="Q25" s="24"/>
      <c r="R25" s="24"/>
      <c r="S25" s="24"/>
      <c r="T25" s="24"/>
      <c r="U25" s="24">
        <v>18</v>
      </c>
      <c r="V25" s="24">
        <v>18</v>
      </c>
      <c r="W25" s="24">
        <f>X25+Y25+Z25+AA25</f>
        <v>0</v>
      </c>
      <c r="X25" s="24">
        <v>0</v>
      </c>
      <c r="Y25" s="24"/>
      <c r="Z25" s="24"/>
      <c r="AA25" s="24"/>
      <c r="AB25" s="74" t="s">
        <v>56</v>
      </c>
      <c r="AC25" s="77"/>
      <c r="AD25" s="44"/>
      <c r="AE25" s="77"/>
      <c r="AF25" s="35" t="s">
        <v>100</v>
      </c>
      <c r="AG25" s="35" t="s">
        <v>74</v>
      </c>
      <c r="AH25" s="35" t="s">
        <v>74</v>
      </c>
      <c r="AI25" s="35" t="s">
        <v>63</v>
      </c>
      <c r="AJ25" s="86"/>
    </row>
    <row r="26" s="2" customFormat="1" ht="50.1" customHeight="1" spans="1:36">
      <c r="A26" s="15">
        <v>2</v>
      </c>
      <c r="B26" s="45" t="s">
        <v>108</v>
      </c>
      <c r="C26" s="26" t="s">
        <v>43</v>
      </c>
      <c r="D26" s="46" t="s">
        <v>109</v>
      </c>
      <c r="E26" s="47" t="s">
        <v>110</v>
      </c>
      <c r="F26" s="23">
        <v>10</v>
      </c>
      <c r="G26" s="23">
        <v>10</v>
      </c>
      <c r="H26" s="24"/>
      <c r="I26" s="24"/>
      <c r="J26" s="24"/>
      <c r="K26" s="24"/>
      <c r="L26" s="24">
        <v>10</v>
      </c>
      <c r="M26" s="24"/>
      <c r="N26" s="24"/>
      <c r="O26" s="24"/>
      <c r="P26" s="24"/>
      <c r="Q26" s="24"/>
      <c r="R26" s="24"/>
      <c r="S26" s="24"/>
      <c r="T26" s="24"/>
      <c r="U26" s="24">
        <v>10</v>
      </c>
      <c r="V26" s="24">
        <v>10</v>
      </c>
      <c r="W26" s="24">
        <v>0</v>
      </c>
      <c r="X26" s="24">
        <v>0</v>
      </c>
      <c r="Y26" s="24"/>
      <c r="Z26" s="24"/>
      <c r="AA26" s="24"/>
      <c r="AB26" s="74" t="s">
        <v>56</v>
      </c>
      <c r="AC26" s="77"/>
      <c r="AD26" s="44">
        <v>20220320</v>
      </c>
      <c r="AE26" s="77"/>
      <c r="AF26" s="37" t="s">
        <v>47</v>
      </c>
      <c r="AG26" s="35" t="s">
        <v>74</v>
      </c>
      <c r="AH26" s="35" t="s">
        <v>74</v>
      </c>
      <c r="AI26" s="37" t="s">
        <v>111</v>
      </c>
      <c r="AJ26" s="86"/>
    </row>
    <row r="27" s="2" customFormat="1" ht="50.1" customHeight="1" spans="1:36">
      <c r="A27" s="15">
        <v>3</v>
      </c>
      <c r="B27" s="45" t="s">
        <v>112</v>
      </c>
      <c r="C27" s="26" t="s">
        <v>43</v>
      </c>
      <c r="D27" s="46" t="s">
        <v>74</v>
      </c>
      <c r="E27" s="47" t="s">
        <v>113</v>
      </c>
      <c r="F27" s="23">
        <v>10</v>
      </c>
      <c r="G27" s="23">
        <f>SUM(H27:T27)</f>
        <v>10</v>
      </c>
      <c r="H27" s="24"/>
      <c r="I27" s="24"/>
      <c r="J27" s="24"/>
      <c r="K27" s="24"/>
      <c r="L27" s="24">
        <v>10</v>
      </c>
      <c r="M27" s="24"/>
      <c r="N27" s="24"/>
      <c r="O27" s="24"/>
      <c r="P27" s="24"/>
      <c r="Q27" s="24"/>
      <c r="R27" s="24"/>
      <c r="S27" s="24"/>
      <c r="T27" s="24"/>
      <c r="U27" s="24">
        <v>10</v>
      </c>
      <c r="V27" s="24">
        <v>10</v>
      </c>
      <c r="W27" s="24">
        <f>X27+Y27+Z27+AA27</f>
        <v>0</v>
      </c>
      <c r="X27" s="24"/>
      <c r="Y27" s="24"/>
      <c r="Z27" s="24">
        <v>0</v>
      </c>
      <c r="AA27" s="24"/>
      <c r="AB27" s="74" t="s">
        <v>56</v>
      </c>
      <c r="AC27" s="77"/>
      <c r="AD27" s="44">
        <v>20220710</v>
      </c>
      <c r="AE27" s="77"/>
      <c r="AF27" s="37" t="s">
        <v>47</v>
      </c>
      <c r="AG27" s="35" t="s">
        <v>74</v>
      </c>
      <c r="AH27" s="35" t="s">
        <v>74</v>
      </c>
      <c r="AI27" s="37" t="s">
        <v>114</v>
      </c>
      <c r="AJ27" s="86"/>
    </row>
    <row r="28" s="2" customFormat="1" ht="33" customHeight="1" spans="1:36">
      <c r="A28" s="15"/>
      <c r="B28" s="39" t="s">
        <v>115</v>
      </c>
      <c r="C28" s="21">
        <v>3</v>
      </c>
      <c r="D28" s="48"/>
      <c r="E28" s="48">
        <f>A27</f>
        <v>3</v>
      </c>
      <c r="F28" s="23">
        <f>SUM(F25:F27)</f>
        <v>38</v>
      </c>
      <c r="G28" s="23">
        <f>SUM(H28:T28)</f>
        <v>38</v>
      </c>
      <c r="H28" s="24"/>
      <c r="I28" s="24">
        <f>SUM(I25:I27)</f>
        <v>0</v>
      </c>
      <c r="J28" s="24"/>
      <c r="K28" s="24"/>
      <c r="L28" s="24">
        <f>SUM(L25:L27)</f>
        <v>20</v>
      </c>
      <c r="M28" s="24">
        <v>18</v>
      </c>
      <c r="N28" s="24"/>
      <c r="O28" s="24"/>
      <c r="P28" s="24"/>
      <c r="Q28" s="24"/>
      <c r="R28" s="24"/>
      <c r="S28" s="24"/>
      <c r="T28" s="24"/>
      <c r="U28" s="24">
        <f>SUM(U25:U27)</f>
        <v>38</v>
      </c>
      <c r="V28" s="24">
        <f t="shared" ref="V28:AA28" si="9">SUM(V25:V27)</f>
        <v>38</v>
      </c>
      <c r="W28" s="24">
        <f t="shared" si="9"/>
        <v>0</v>
      </c>
      <c r="X28" s="24">
        <f t="shared" si="9"/>
        <v>0</v>
      </c>
      <c r="Y28" s="24">
        <f t="shared" si="9"/>
        <v>0</v>
      </c>
      <c r="Z28" s="24">
        <f t="shared" si="9"/>
        <v>0</v>
      </c>
      <c r="AA28" s="24">
        <f t="shared" si="9"/>
        <v>0</v>
      </c>
      <c r="AB28" s="77"/>
      <c r="AC28" s="77"/>
      <c r="AD28" s="44"/>
      <c r="AE28" s="77"/>
      <c r="AF28" s="21"/>
      <c r="AG28" s="21"/>
      <c r="AH28" s="21"/>
      <c r="AI28" s="23"/>
      <c r="AJ28" s="86"/>
    </row>
    <row r="29" s="2" customFormat="1" ht="72" customHeight="1" spans="1:36">
      <c r="A29" s="15">
        <v>1</v>
      </c>
      <c r="B29" s="49" t="s">
        <v>116</v>
      </c>
      <c r="C29" s="20" t="s">
        <v>43</v>
      </c>
      <c r="D29" s="41" t="s">
        <v>117</v>
      </c>
      <c r="E29" s="43" t="s">
        <v>118</v>
      </c>
      <c r="F29" s="21">
        <v>12</v>
      </c>
      <c r="G29" s="23">
        <f>SUM(H29:T29)</f>
        <v>12</v>
      </c>
      <c r="H29" s="33"/>
      <c r="I29" s="24"/>
      <c r="J29" s="24"/>
      <c r="K29" s="24"/>
      <c r="L29" s="24"/>
      <c r="M29" s="24">
        <v>12</v>
      </c>
      <c r="N29" s="24"/>
      <c r="O29" s="24"/>
      <c r="P29" s="24"/>
      <c r="Q29" s="24"/>
      <c r="R29" s="24"/>
      <c r="S29" s="24"/>
      <c r="T29" s="24"/>
      <c r="U29" s="24">
        <v>12</v>
      </c>
      <c r="V29" s="24">
        <v>12</v>
      </c>
      <c r="W29" s="24">
        <f>X29+Y29+Z29+AA29</f>
        <v>0</v>
      </c>
      <c r="X29" s="24">
        <v>0</v>
      </c>
      <c r="Y29" s="24"/>
      <c r="Z29" s="24"/>
      <c r="AA29" s="24"/>
      <c r="AB29" s="74" t="s">
        <v>56</v>
      </c>
      <c r="AC29" s="77"/>
      <c r="AD29" s="44">
        <v>20220301</v>
      </c>
      <c r="AE29" s="44">
        <v>20220415</v>
      </c>
      <c r="AF29" s="35" t="s">
        <v>100</v>
      </c>
      <c r="AG29" s="20" t="s">
        <v>119</v>
      </c>
      <c r="AH29" s="20" t="s">
        <v>119</v>
      </c>
      <c r="AI29" s="35" t="s">
        <v>63</v>
      </c>
      <c r="AJ29" s="86"/>
    </row>
    <row r="30" s="2" customFormat="1" ht="50.25" customHeight="1" spans="1:36">
      <c r="A30" s="15">
        <v>2</v>
      </c>
      <c r="B30" s="50" t="s">
        <v>120</v>
      </c>
      <c r="C30" s="26" t="s">
        <v>43</v>
      </c>
      <c r="D30" s="46" t="s">
        <v>119</v>
      </c>
      <c r="E30" s="47" t="s">
        <v>121</v>
      </c>
      <c r="F30" s="21">
        <v>15</v>
      </c>
      <c r="G30" s="23">
        <f>SUM(H30:T30)</f>
        <v>15</v>
      </c>
      <c r="H30" s="33"/>
      <c r="I30" s="24"/>
      <c r="J30" s="24"/>
      <c r="K30" s="24"/>
      <c r="L30" s="24">
        <v>15</v>
      </c>
      <c r="M30" s="24"/>
      <c r="N30" s="24"/>
      <c r="O30" s="24"/>
      <c r="P30" s="24"/>
      <c r="Q30" s="24"/>
      <c r="R30" s="24"/>
      <c r="S30" s="24"/>
      <c r="T30" s="24"/>
      <c r="U30" s="24">
        <v>15</v>
      </c>
      <c r="V30" s="24">
        <v>15</v>
      </c>
      <c r="W30" s="24">
        <f>X30+Y30+Z30+AA30</f>
        <v>0</v>
      </c>
      <c r="X30" s="24"/>
      <c r="Y30" s="24"/>
      <c r="Z30" s="24">
        <v>0</v>
      </c>
      <c r="AA30" s="24"/>
      <c r="AB30" s="74" t="s">
        <v>56</v>
      </c>
      <c r="AC30" s="77"/>
      <c r="AD30" s="44">
        <v>20220630</v>
      </c>
      <c r="AE30" s="44">
        <v>20220913</v>
      </c>
      <c r="AF30" s="37" t="s">
        <v>47</v>
      </c>
      <c r="AG30" s="20" t="s">
        <v>119</v>
      </c>
      <c r="AH30" s="20" t="s">
        <v>119</v>
      </c>
      <c r="AI30" s="37" t="s">
        <v>114</v>
      </c>
      <c r="AJ30" s="86"/>
    </row>
    <row r="31" s="2" customFormat="1" ht="108" customHeight="1" spans="1:36">
      <c r="A31" s="15">
        <v>3</v>
      </c>
      <c r="B31" s="50" t="s">
        <v>122</v>
      </c>
      <c r="C31" s="26" t="s">
        <v>43</v>
      </c>
      <c r="D31" s="46" t="s">
        <v>123</v>
      </c>
      <c r="E31" s="47" t="s">
        <v>124</v>
      </c>
      <c r="F31" s="21">
        <v>36</v>
      </c>
      <c r="G31" s="23">
        <v>36</v>
      </c>
      <c r="H31" s="33"/>
      <c r="I31" s="24"/>
      <c r="J31" s="24">
        <v>36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>
        <v>36</v>
      </c>
      <c r="V31" s="24">
        <v>36</v>
      </c>
      <c r="W31" s="24">
        <f>X31+Y31+Z31+AA31</f>
        <v>0</v>
      </c>
      <c r="X31" s="24"/>
      <c r="Y31" s="24">
        <v>0</v>
      </c>
      <c r="Z31" s="24"/>
      <c r="AA31" s="24"/>
      <c r="AB31" s="74" t="s">
        <v>56</v>
      </c>
      <c r="AC31" s="77"/>
      <c r="AD31" s="44">
        <v>20220825</v>
      </c>
      <c r="AE31" s="44">
        <v>20221024</v>
      </c>
      <c r="AF31" s="37" t="s">
        <v>47</v>
      </c>
      <c r="AG31" s="20" t="s">
        <v>119</v>
      </c>
      <c r="AH31" s="20" t="s">
        <v>119</v>
      </c>
      <c r="AI31" s="37" t="s">
        <v>125</v>
      </c>
      <c r="AJ31" s="86"/>
    </row>
    <row r="32" s="2" customFormat="1" ht="77.25" customHeight="1" spans="1:36">
      <c r="A32" s="15">
        <v>4</v>
      </c>
      <c r="B32" s="50" t="s">
        <v>126</v>
      </c>
      <c r="C32" s="26" t="s">
        <v>43</v>
      </c>
      <c r="D32" s="46" t="s">
        <v>127</v>
      </c>
      <c r="E32" s="47" t="s">
        <v>128</v>
      </c>
      <c r="F32" s="21">
        <v>24</v>
      </c>
      <c r="G32" s="23">
        <v>24</v>
      </c>
      <c r="H32" s="33"/>
      <c r="I32" s="24"/>
      <c r="J32" s="24">
        <v>24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>
        <v>24</v>
      </c>
      <c r="V32" s="24">
        <v>24</v>
      </c>
      <c r="W32" s="24">
        <f>X32+Y32+Z32+AA32</f>
        <v>0</v>
      </c>
      <c r="X32" s="24"/>
      <c r="Y32" s="24">
        <v>0</v>
      </c>
      <c r="Z32" s="24"/>
      <c r="AA32" s="24"/>
      <c r="AB32" s="74" t="s">
        <v>56</v>
      </c>
      <c r="AC32" s="77"/>
      <c r="AD32" s="44">
        <v>20220824</v>
      </c>
      <c r="AE32" s="44">
        <v>20221013</v>
      </c>
      <c r="AF32" s="37" t="s">
        <v>47</v>
      </c>
      <c r="AG32" s="20" t="s">
        <v>119</v>
      </c>
      <c r="AH32" s="20" t="s">
        <v>119</v>
      </c>
      <c r="AI32" s="37" t="s">
        <v>125</v>
      </c>
      <c r="AJ32" s="86"/>
    </row>
    <row r="33" s="2" customFormat="1" ht="48.75" customHeight="1" spans="1:36">
      <c r="A33" s="15">
        <v>5</v>
      </c>
      <c r="B33" s="50" t="s">
        <v>129</v>
      </c>
      <c r="C33" s="26" t="s">
        <v>43</v>
      </c>
      <c r="D33" s="46" t="s">
        <v>119</v>
      </c>
      <c r="E33" s="47" t="s">
        <v>130</v>
      </c>
      <c r="F33" s="21">
        <v>15</v>
      </c>
      <c r="G33" s="23">
        <v>15</v>
      </c>
      <c r="H33" s="33" t="s">
        <v>68</v>
      </c>
      <c r="I33" s="56"/>
      <c r="J33" s="56"/>
      <c r="K33" s="24"/>
      <c r="L33" s="24">
        <v>15</v>
      </c>
      <c r="M33" s="24"/>
      <c r="N33" s="24"/>
      <c r="O33" s="24"/>
      <c r="P33" s="24"/>
      <c r="Q33" s="24"/>
      <c r="R33" s="24"/>
      <c r="S33" s="24"/>
      <c r="T33" s="24"/>
      <c r="U33" s="24">
        <v>15</v>
      </c>
      <c r="V33" s="24">
        <v>15</v>
      </c>
      <c r="W33" s="24">
        <f>X33+Y33+Z33+AA33</f>
        <v>0</v>
      </c>
      <c r="X33" s="24"/>
      <c r="Y33" s="24"/>
      <c r="Z33" s="24">
        <v>0</v>
      </c>
      <c r="AA33" s="24"/>
      <c r="AB33" s="74" t="s">
        <v>46</v>
      </c>
      <c r="AC33" s="77"/>
      <c r="AD33" s="44"/>
      <c r="AE33" s="44"/>
      <c r="AF33" s="37" t="s">
        <v>47</v>
      </c>
      <c r="AG33" s="20" t="s">
        <v>119</v>
      </c>
      <c r="AH33" s="20" t="s">
        <v>119</v>
      </c>
      <c r="AI33" s="37" t="s">
        <v>131</v>
      </c>
      <c r="AJ33" s="86"/>
    </row>
    <row r="34" s="2" customFormat="1" ht="58.5" customHeight="1" spans="1:36">
      <c r="A34" s="15">
        <v>6</v>
      </c>
      <c r="B34" s="51" t="s">
        <v>132</v>
      </c>
      <c r="C34" s="26" t="s">
        <v>43</v>
      </c>
      <c r="D34" s="46" t="s">
        <v>119</v>
      </c>
      <c r="E34" s="52"/>
      <c r="F34" s="21">
        <v>50</v>
      </c>
      <c r="G34" s="23">
        <v>50</v>
      </c>
      <c r="H34" s="33"/>
      <c r="I34" s="24"/>
      <c r="J34" s="24">
        <v>50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>
        <v>50</v>
      </c>
      <c r="V34" s="24">
        <v>50</v>
      </c>
      <c r="W34" s="24">
        <v>0</v>
      </c>
      <c r="X34" s="24"/>
      <c r="Y34" s="24">
        <v>0</v>
      </c>
      <c r="Z34" s="24"/>
      <c r="AA34" s="24"/>
      <c r="AB34" s="74"/>
      <c r="AC34" s="77"/>
      <c r="AD34" s="44"/>
      <c r="AE34" s="44"/>
      <c r="AF34" s="37" t="s">
        <v>47</v>
      </c>
      <c r="AG34" s="20" t="s">
        <v>119</v>
      </c>
      <c r="AH34" s="20" t="s">
        <v>119</v>
      </c>
      <c r="AI34" s="37" t="s">
        <v>133</v>
      </c>
      <c r="AJ34" s="86"/>
    </row>
    <row r="35" s="2" customFormat="1" ht="58.5" customHeight="1" spans="1:36">
      <c r="A35" s="15">
        <v>7</v>
      </c>
      <c r="B35" s="50" t="s">
        <v>134</v>
      </c>
      <c r="C35" s="26" t="s">
        <v>43</v>
      </c>
      <c r="D35" s="46" t="s">
        <v>119</v>
      </c>
      <c r="E35" s="47" t="s">
        <v>135</v>
      </c>
      <c r="F35" s="21">
        <v>5</v>
      </c>
      <c r="G35" s="23">
        <f>SUM(H35:T35)</f>
        <v>5</v>
      </c>
      <c r="H35" s="33"/>
      <c r="I35" s="24"/>
      <c r="J35" s="24"/>
      <c r="K35" s="24"/>
      <c r="L35" s="24">
        <v>5</v>
      </c>
      <c r="M35" s="24"/>
      <c r="N35" s="24"/>
      <c r="O35" s="24"/>
      <c r="P35" s="24"/>
      <c r="Q35" s="24"/>
      <c r="R35" s="24"/>
      <c r="S35" s="24"/>
      <c r="T35" s="24"/>
      <c r="U35" s="24">
        <v>5</v>
      </c>
      <c r="V35" s="24">
        <v>5</v>
      </c>
      <c r="W35" s="24">
        <f t="shared" ref="W35:W76" si="10">X35+Y35+Z35+AA35</f>
        <v>0</v>
      </c>
      <c r="X35" s="24"/>
      <c r="Y35" s="24"/>
      <c r="Z35" s="24">
        <v>0</v>
      </c>
      <c r="AA35" s="24"/>
      <c r="AB35" s="74" t="s">
        <v>56</v>
      </c>
      <c r="AC35" s="77"/>
      <c r="AD35" s="44">
        <v>20220630</v>
      </c>
      <c r="AE35" s="44">
        <v>20220722</v>
      </c>
      <c r="AF35" s="37" t="s">
        <v>47</v>
      </c>
      <c r="AG35" s="20" t="s">
        <v>119</v>
      </c>
      <c r="AH35" s="20" t="s">
        <v>119</v>
      </c>
      <c r="AI35" s="37" t="s">
        <v>114</v>
      </c>
      <c r="AJ35" s="86"/>
    </row>
    <row r="36" s="2" customFormat="1" ht="44.1" customHeight="1" spans="1:36">
      <c r="A36" s="15"/>
      <c r="B36" s="39" t="s">
        <v>136</v>
      </c>
      <c r="C36" s="21">
        <v>7</v>
      </c>
      <c r="D36" s="48"/>
      <c r="E36" s="48">
        <f>A35</f>
        <v>7</v>
      </c>
      <c r="F36" s="21">
        <f>SUM(F29:F35)</f>
        <v>157</v>
      </c>
      <c r="G36" s="21">
        <f t="shared" ref="G36:AA36" si="11">SUM(G29:G35)</f>
        <v>157</v>
      </c>
      <c r="H36" s="21">
        <f t="shared" si="11"/>
        <v>0</v>
      </c>
      <c r="I36" s="21">
        <f t="shared" si="11"/>
        <v>0</v>
      </c>
      <c r="J36" s="21">
        <f t="shared" si="11"/>
        <v>110</v>
      </c>
      <c r="K36" s="21">
        <f t="shared" si="11"/>
        <v>0</v>
      </c>
      <c r="L36" s="21">
        <f t="shared" si="11"/>
        <v>35</v>
      </c>
      <c r="M36" s="21">
        <f t="shared" si="11"/>
        <v>12</v>
      </c>
      <c r="N36" s="21">
        <f t="shared" si="11"/>
        <v>0</v>
      </c>
      <c r="O36" s="21">
        <f t="shared" si="11"/>
        <v>0</v>
      </c>
      <c r="P36" s="21">
        <f t="shared" si="11"/>
        <v>0</v>
      </c>
      <c r="Q36" s="21">
        <f t="shared" si="11"/>
        <v>0</v>
      </c>
      <c r="R36" s="21">
        <f t="shared" si="11"/>
        <v>0</v>
      </c>
      <c r="S36" s="21">
        <f t="shared" si="11"/>
        <v>0</v>
      </c>
      <c r="T36" s="21">
        <f t="shared" si="11"/>
        <v>0</v>
      </c>
      <c r="U36" s="21">
        <f t="shared" si="11"/>
        <v>157</v>
      </c>
      <c r="V36" s="21">
        <f t="shared" si="11"/>
        <v>157</v>
      </c>
      <c r="W36" s="21">
        <f t="shared" si="11"/>
        <v>0</v>
      </c>
      <c r="X36" s="21">
        <f t="shared" si="11"/>
        <v>0</v>
      </c>
      <c r="Y36" s="21">
        <f t="shared" si="11"/>
        <v>0</v>
      </c>
      <c r="Z36" s="21">
        <f t="shared" si="11"/>
        <v>0</v>
      </c>
      <c r="AA36" s="21">
        <f t="shared" si="11"/>
        <v>0</v>
      </c>
      <c r="AB36" s="74"/>
      <c r="AC36" s="77"/>
      <c r="AD36" s="44"/>
      <c r="AE36" s="44"/>
      <c r="AF36" s="21"/>
      <c r="AG36" s="21"/>
      <c r="AH36" s="21"/>
      <c r="AI36" s="23"/>
      <c r="AJ36" s="86"/>
    </row>
    <row r="37" s="2" customFormat="1" ht="47.1" customHeight="1" spans="1:36">
      <c r="A37" s="15">
        <v>1</v>
      </c>
      <c r="B37" s="19" t="s">
        <v>137</v>
      </c>
      <c r="C37" s="20" t="s">
        <v>43</v>
      </c>
      <c r="D37" s="41" t="s">
        <v>138</v>
      </c>
      <c r="E37" s="43" t="s">
        <v>139</v>
      </c>
      <c r="F37" s="23">
        <v>18</v>
      </c>
      <c r="G37" s="23">
        <f>SUM(H37:T37)</f>
        <v>18</v>
      </c>
      <c r="H37" s="24"/>
      <c r="I37" s="24"/>
      <c r="J37" s="24"/>
      <c r="K37" s="24"/>
      <c r="L37" s="24"/>
      <c r="M37" s="24">
        <v>18</v>
      </c>
      <c r="N37" s="24"/>
      <c r="O37" s="24"/>
      <c r="P37" s="24"/>
      <c r="Q37" s="24"/>
      <c r="R37" s="24"/>
      <c r="S37" s="24"/>
      <c r="T37" s="24"/>
      <c r="U37" s="24">
        <v>18</v>
      </c>
      <c r="V37" s="24">
        <v>18</v>
      </c>
      <c r="W37" s="24">
        <f t="shared" si="10"/>
        <v>0</v>
      </c>
      <c r="X37" s="24">
        <v>0</v>
      </c>
      <c r="Y37" s="24"/>
      <c r="Z37" s="24"/>
      <c r="AA37" s="24"/>
      <c r="AB37" s="74" t="s">
        <v>56</v>
      </c>
      <c r="AC37" s="77"/>
      <c r="AD37" s="44">
        <v>20221014</v>
      </c>
      <c r="AE37" s="44">
        <v>20221130</v>
      </c>
      <c r="AF37" s="35" t="s">
        <v>100</v>
      </c>
      <c r="AG37" s="35" t="s">
        <v>138</v>
      </c>
      <c r="AH37" s="35" t="s">
        <v>138</v>
      </c>
      <c r="AI37" s="35" t="s">
        <v>63</v>
      </c>
      <c r="AJ37" s="86"/>
    </row>
    <row r="38" s="2" customFormat="1" ht="47.1" customHeight="1" spans="1:36">
      <c r="A38" s="15">
        <v>2</v>
      </c>
      <c r="B38" s="45" t="s">
        <v>140</v>
      </c>
      <c r="C38" s="26" t="s">
        <v>43</v>
      </c>
      <c r="D38" s="46" t="s">
        <v>141</v>
      </c>
      <c r="E38" s="47" t="s">
        <v>142</v>
      </c>
      <c r="F38" s="23">
        <v>10</v>
      </c>
      <c r="G38" s="23">
        <v>10</v>
      </c>
      <c r="H38" s="24"/>
      <c r="I38" s="24"/>
      <c r="J38" s="24">
        <v>10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>
        <v>10</v>
      </c>
      <c r="V38" s="24">
        <v>10</v>
      </c>
      <c r="W38" s="24">
        <f t="shared" si="10"/>
        <v>0</v>
      </c>
      <c r="X38" s="24"/>
      <c r="Y38" s="24">
        <v>0</v>
      </c>
      <c r="Z38" s="24"/>
      <c r="AA38" s="24"/>
      <c r="AB38" s="74" t="s">
        <v>56</v>
      </c>
      <c r="AC38" s="77"/>
      <c r="AD38" s="44">
        <v>20220921</v>
      </c>
      <c r="AE38" s="44">
        <v>20221020</v>
      </c>
      <c r="AF38" s="37" t="s">
        <v>47</v>
      </c>
      <c r="AG38" s="35" t="s">
        <v>138</v>
      </c>
      <c r="AH38" s="35" t="s">
        <v>138</v>
      </c>
      <c r="AI38" s="35" t="s">
        <v>143</v>
      </c>
      <c r="AJ38" s="86"/>
    </row>
    <row r="39" s="2" customFormat="1" ht="47.1" customHeight="1" spans="1:36">
      <c r="A39" s="15">
        <v>3</v>
      </c>
      <c r="B39" s="45" t="s">
        <v>144</v>
      </c>
      <c r="C39" s="26" t="s">
        <v>43</v>
      </c>
      <c r="D39" s="46" t="s">
        <v>138</v>
      </c>
      <c r="E39" s="47" t="s">
        <v>145</v>
      </c>
      <c r="F39" s="23">
        <v>20</v>
      </c>
      <c r="G39" s="23">
        <f t="shared" ref="G39:G44" si="12">SUM(H39:T39)</f>
        <v>20</v>
      </c>
      <c r="H39" s="24"/>
      <c r="I39" s="24"/>
      <c r="J39" s="24"/>
      <c r="K39" s="24"/>
      <c r="L39" s="24">
        <v>20</v>
      </c>
      <c r="M39" s="24"/>
      <c r="N39" s="24"/>
      <c r="O39" s="24"/>
      <c r="P39" s="24"/>
      <c r="Q39" s="24"/>
      <c r="R39" s="24"/>
      <c r="S39" s="24"/>
      <c r="T39" s="24"/>
      <c r="U39" s="24">
        <v>14</v>
      </c>
      <c r="V39" s="24">
        <v>14</v>
      </c>
      <c r="W39" s="24">
        <f t="shared" si="10"/>
        <v>6</v>
      </c>
      <c r="X39" s="24"/>
      <c r="Y39" s="24"/>
      <c r="Z39" s="24">
        <v>6</v>
      </c>
      <c r="AA39" s="24"/>
      <c r="AB39" s="74" t="s">
        <v>46</v>
      </c>
      <c r="AC39" s="77"/>
      <c r="AD39" s="44">
        <v>20220615</v>
      </c>
      <c r="AE39" s="44"/>
      <c r="AF39" s="37" t="s">
        <v>47</v>
      </c>
      <c r="AG39" s="35" t="s">
        <v>138</v>
      </c>
      <c r="AH39" s="35" t="s">
        <v>138</v>
      </c>
      <c r="AI39" s="35" t="s">
        <v>53</v>
      </c>
      <c r="AJ39" s="86"/>
    </row>
    <row r="40" s="2" customFormat="1" ht="36" customHeight="1" spans="1:36">
      <c r="A40" s="15"/>
      <c r="B40" s="39" t="s">
        <v>146</v>
      </c>
      <c r="C40" s="21">
        <v>3</v>
      </c>
      <c r="D40" s="48"/>
      <c r="E40" s="48">
        <f>A39</f>
        <v>3</v>
      </c>
      <c r="F40" s="23">
        <f>SUM(F37:F39)</f>
        <v>48</v>
      </c>
      <c r="G40" s="23">
        <f>SUM(G37:G39)</f>
        <v>48</v>
      </c>
      <c r="H40" s="23">
        <f t="shared" ref="H40:AA40" si="13">SUM(H37:H39)</f>
        <v>0</v>
      </c>
      <c r="I40" s="23">
        <f t="shared" si="13"/>
        <v>0</v>
      </c>
      <c r="J40" s="23">
        <f t="shared" si="13"/>
        <v>10</v>
      </c>
      <c r="K40" s="23">
        <f t="shared" si="13"/>
        <v>0</v>
      </c>
      <c r="L40" s="23">
        <f t="shared" si="13"/>
        <v>20</v>
      </c>
      <c r="M40" s="23">
        <f t="shared" si="13"/>
        <v>18</v>
      </c>
      <c r="N40" s="23">
        <f t="shared" si="13"/>
        <v>0</v>
      </c>
      <c r="O40" s="23">
        <f t="shared" si="13"/>
        <v>0</v>
      </c>
      <c r="P40" s="23">
        <f t="shared" si="13"/>
        <v>0</v>
      </c>
      <c r="Q40" s="23">
        <f t="shared" si="13"/>
        <v>0</v>
      </c>
      <c r="R40" s="23">
        <f t="shared" si="13"/>
        <v>0</v>
      </c>
      <c r="S40" s="23">
        <f t="shared" si="13"/>
        <v>0</v>
      </c>
      <c r="T40" s="23">
        <f t="shared" si="13"/>
        <v>0</v>
      </c>
      <c r="U40" s="23">
        <f t="shared" si="13"/>
        <v>42</v>
      </c>
      <c r="V40" s="23">
        <f t="shared" si="13"/>
        <v>42</v>
      </c>
      <c r="W40" s="23">
        <f t="shared" si="13"/>
        <v>6</v>
      </c>
      <c r="X40" s="23">
        <f t="shared" si="13"/>
        <v>0</v>
      </c>
      <c r="Y40" s="23">
        <f t="shared" si="13"/>
        <v>0</v>
      </c>
      <c r="Z40" s="23">
        <f t="shared" si="13"/>
        <v>6</v>
      </c>
      <c r="AA40" s="23">
        <f t="shared" si="13"/>
        <v>0</v>
      </c>
      <c r="AB40" s="77"/>
      <c r="AC40" s="77"/>
      <c r="AD40" s="44"/>
      <c r="AE40" s="44"/>
      <c r="AF40" s="21"/>
      <c r="AG40" s="21"/>
      <c r="AH40" s="21"/>
      <c r="AI40" s="23"/>
      <c r="AJ40" s="86"/>
    </row>
    <row r="41" s="2" customFormat="1" ht="101.1" customHeight="1" spans="1:36">
      <c r="A41" s="15">
        <v>1</v>
      </c>
      <c r="B41" s="49" t="s">
        <v>147</v>
      </c>
      <c r="C41" s="20" t="s">
        <v>43</v>
      </c>
      <c r="D41" s="41" t="s">
        <v>148</v>
      </c>
      <c r="E41" s="43" t="s">
        <v>149</v>
      </c>
      <c r="F41" s="21">
        <v>9.57</v>
      </c>
      <c r="G41" s="23">
        <f t="shared" si="12"/>
        <v>9.57</v>
      </c>
      <c r="H41" s="33"/>
      <c r="I41" s="33"/>
      <c r="J41" s="33"/>
      <c r="K41" s="33"/>
      <c r="L41" s="33"/>
      <c r="M41" s="33">
        <v>9.57</v>
      </c>
      <c r="N41" s="24"/>
      <c r="O41" s="24"/>
      <c r="P41" s="24"/>
      <c r="Q41" s="24"/>
      <c r="R41" s="24"/>
      <c r="S41" s="24"/>
      <c r="T41" s="24"/>
      <c r="U41" s="24">
        <v>9.57</v>
      </c>
      <c r="V41" s="24">
        <v>9.57</v>
      </c>
      <c r="W41" s="24">
        <f t="shared" si="10"/>
        <v>0</v>
      </c>
      <c r="X41" s="24">
        <v>0</v>
      </c>
      <c r="Y41" s="24"/>
      <c r="Z41" s="24"/>
      <c r="AA41" s="24"/>
      <c r="AB41" s="74" t="s">
        <v>56</v>
      </c>
      <c r="AC41" s="77"/>
      <c r="AD41" s="44">
        <v>20220401</v>
      </c>
      <c r="AE41" s="44">
        <v>20220520</v>
      </c>
      <c r="AF41" s="35" t="s">
        <v>100</v>
      </c>
      <c r="AG41" s="20" t="s">
        <v>148</v>
      </c>
      <c r="AH41" s="20" t="s">
        <v>148</v>
      </c>
      <c r="AI41" s="35" t="s">
        <v>63</v>
      </c>
      <c r="AJ41" s="86"/>
    </row>
    <row r="42" s="2" customFormat="1" ht="65.1" customHeight="1" spans="1:36">
      <c r="A42" s="15">
        <v>2</v>
      </c>
      <c r="B42" s="19" t="s">
        <v>150</v>
      </c>
      <c r="C42" s="20" t="s">
        <v>43</v>
      </c>
      <c r="D42" s="41" t="s">
        <v>148</v>
      </c>
      <c r="E42" s="43" t="s">
        <v>151</v>
      </c>
      <c r="F42" s="23">
        <v>18</v>
      </c>
      <c r="G42" s="23">
        <f t="shared" si="12"/>
        <v>18</v>
      </c>
      <c r="H42" s="24"/>
      <c r="I42" s="24"/>
      <c r="J42" s="24"/>
      <c r="K42" s="24"/>
      <c r="L42" s="24"/>
      <c r="M42" s="24">
        <v>18</v>
      </c>
      <c r="N42" s="24"/>
      <c r="O42" s="24"/>
      <c r="P42" s="24"/>
      <c r="Q42" s="24"/>
      <c r="R42" s="24"/>
      <c r="S42" s="24"/>
      <c r="T42" s="24"/>
      <c r="U42" s="24">
        <v>18</v>
      </c>
      <c r="V42" s="24">
        <v>18</v>
      </c>
      <c r="W42" s="24">
        <f t="shared" si="10"/>
        <v>0</v>
      </c>
      <c r="X42" s="24">
        <v>0</v>
      </c>
      <c r="Y42" s="24"/>
      <c r="Z42" s="24"/>
      <c r="AA42" s="24"/>
      <c r="AB42" s="74" t="s">
        <v>56</v>
      </c>
      <c r="AC42" s="77"/>
      <c r="AD42" s="44">
        <v>20220401</v>
      </c>
      <c r="AE42" s="44"/>
      <c r="AF42" s="35" t="s">
        <v>100</v>
      </c>
      <c r="AG42" s="35" t="s">
        <v>148</v>
      </c>
      <c r="AH42" s="35" t="s">
        <v>148</v>
      </c>
      <c r="AI42" s="35" t="s">
        <v>63</v>
      </c>
      <c r="AJ42" s="86"/>
    </row>
    <row r="43" s="2" customFormat="1" ht="69" customHeight="1" spans="1:36">
      <c r="A43" s="15">
        <v>3</v>
      </c>
      <c r="B43" s="19" t="s">
        <v>147</v>
      </c>
      <c r="C43" s="20" t="s">
        <v>43</v>
      </c>
      <c r="D43" s="41" t="s">
        <v>152</v>
      </c>
      <c r="E43" s="43" t="s">
        <v>153</v>
      </c>
      <c r="F43" s="23">
        <v>4.55</v>
      </c>
      <c r="G43" s="23">
        <f t="shared" si="12"/>
        <v>4.55</v>
      </c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>
        <v>4.55</v>
      </c>
      <c r="S43" s="24"/>
      <c r="T43" s="24"/>
      <c r="U43" s="24">
        <v>4.55</v>
      </c>
      <c r="V43" s="24">
        <v>4.55</v>
      </c>
      <c r="W43" s="24">
        <f t="shared" si="10"/>
        <v>0</v>
      </c>
      <c r="X43" s="24"/>
      <c r="Y43" s="24">
        <v>0</v>
      </c>
      <c r="Z43" s="24"/>
      <c r="AA43" s="24"/>
      <c r="AB43" s="74" t="s">
        <v>56</v>
      </c>
      <c r="AC43" s="77"/>
      <c r="AD43" s="44">
        <v>20220515</v>
      </c>
      <c r="AE43" s="44">
        <v>20220815</v>
      </c>
      <c r="AF43" s="37" t="s">
        <v>100</v>
      </c>
      <c r="AG43" s="35" t="s">
        <v>148</v>
      </c>
      <c r="AH43" s="35" t="s">
        <v>148</v>
      </c>
      <c r="AI43" s="37" t="s">
        <v>154</v>
      </c>
      <c r="AJ43" s="86"/>
    </row>
    <row r="44" s="2" customFormat="1" ht="69" customHeight="1" spans="1:36">
      <c r="A44" s="15">
        <v>4</v>
      </c>
      <c r="B44" s="45" t="s">
        <v>155</v>
      </c>
      <c r="C44" s="26" t="s">
        <v>43</v>
      </c>
      <c r="D44" s="46" t="s">
        <v>148</v>
      </c>
      <c r="E44" s="47" t="s">
        <v>156</v>
      </c>
      <c r="F44" s="23">
        <v>5</v>
      </c>
      <c r="G44" s="23">
        <f t="shared" si="12"/>
        <v>5</v>
      </c>
      <c r="H44" s="24"/>
      <c r="I44" s="24"/>
      <c r="J44" s="24"/>
      <c r="K44" s="24"/>
      <c r="L44" s="24">
        <v>5</v>
      </c>
      <c r="M44" s="24"/>
      <c r="N44" s="24"/>
      <c r="O44" s="24"/>
      <c r="P44" s="24"/>
      <c r="Q44" s="24"/>
      <c r="R44" s="24"/>
      <c r="S44" s="24"/>
      <c r="T44" s="24"/>
      <c r="U44" s="24">
        <v>5</v>
      </c>
      <c r="V44" s="24">
        <v>5</v>
      </c>
      <c r="W44" s="24">
        <f t="shared" si="10"/>
        <v>0</v>
      </c>
      <c r="X44" s="24"/>
      <c r="Y44" s="24"/>
      <c r="Z44" s="24">
        <v>0</v>
      </c>
      <c r="AA44" s="24"/>
      <c r="AB44" s="74" t="s">
        <v>56</v>
      </c>
      <c r="AC44" s="77"/>
      <c r="AD44" s="44">
        <v>20220630</v>
      </c>
      <c r="AE44" s="44"/>
      <c r="AF44" s="37" t="s">
        <v>47</v>
      </c>
      <c r="AG44" s="37" t="s">
        <v>148</v>
      </c>
      <c r="AH44" s="37" t="s">
        <v>148</v>
      </c>
      <c r="AI44" s="37" t="s">
        <v>114</v>
      </c>
      <c r="AJ44" s="86"/>
    </row>
    <row r="45" s="2" customFormat="1" ht="69" customHeight="1" spans="1:36">
      <c r="A45" s="15">
        <v>5</v>
      </c>
      <c r="B45" s="45" t="s">
        <v>157</v>
      </c>
      <c r="C45" s="26" t="s">
        <v>43</v>
      </c>
      <c r="D45" s="46" t="s">
        <v>158</v>
      </c>
      <c r="E45" s="47" t="s">
        <v>159</v>
      </c>
      <c r="F45" s="23">
        <v>50</v>
      </c>
      <c r="G45" s="23">
        <v>50</v>
      </c>
      <c r="H45" s="24"/>
      <c r="I45" s="24"/>
      <c r="J45" s="24">
        <v>50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>
        <v>49.4</v>
      </c>
      <c r="V45" s="24">
        <v>49.4</v>
      </c>
      <c r="W45" s="24">
        <v>0.6</v>
      </c>
      <c r="X45" s="24"/>
      <c r="Y45" s="24">
        <v>0.6</v>
      </c>
      <c r="Z45" s="24"/>
      <c r="AA45" s="24"/>
      <c r="AB45" s="78" t="s">
        <v>46</v>
      </c>
      <c r="AC45" s="77"/>
      <c r="AD45" s="44">
        <v>20220825</v>
      </c>
      <c r="AE45" s="44"/>
      <c r="AF45" s="37" t="s">
        <v>47</v>
      </c>
      <c r="AG45" s="37" t="s">
        <v>148</v>
      </c>
      <c r="AH45" s="37" t="s">
        <v>148</v>
      </c>
      <c r="AI45" s="37" t="s">
        <v>125</v>
      </c>
      <c r="AJ45" s="86"/>
    </row>
    <row r="46" s="2" customFormat="1" ht="69" customHeight="1" spans="1:36">
      <c r="A46" s="15">
        <v>6</v>
      </c>
      <c r="B46" s="45" t="s">
        <v>160</v>
      </c>
      <c r="C46" s="26" t="s">
        <v>43</v>
      </c>
      <c r="D46" s="46" t="s">
        <v>161</v>
      </c>
      <c r="E46" s="47" t="s">
        <v>162</v>
      </c>
      <c r="F46" s="23">
        <v>50</v>
      </c>
      <c r="G46" s="23">
        <v>50</v>
      </c>
      <c r="H46" s="24"/>
      <c r="I46" s="24"/>
      <c r="J46" s="24">
        <v>50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>
        <v>50</v>
      </c>
      <c r="V46" s="24">
        <v>50</v>
      </c>
      <c r="W46" s="24">
        <f t="shared" si="10"/>
        <v>0</v>
      </c>
      <c r="X46" s="24"/>
      <c r="Y46" s="24"/>
      <c r="Z46" s="24">
        <v>0</v>
      </c>
      <c r="AA46" s="24"/>
      <c r="AB46" s="74" t="s">
        <v>46</v>
      </c>
      <c r="AC46" s="77"/>
      <c r="AD46" s="44">
        <v>20220824</v>
      </c>
      <c r="AE46" s="44"/>
      <c r="AF46" s="37" t="s">
        <v>47</v>
      </c>
      <c r="AG46" s="37" t="s">
        <v>148</v>
      </c>
      <c r="AH46" s="37" t="s">
        <v>148</v>
      </c>
      <c r="AI46" s="37" t="s">
        <v>125</v>
      </c>
      <c r="AJ46" s="86"/>
    </row>
    <row r="47" s="2" customFormat="1" ht="98.1" customHeight="1" spans="1:36">
      <c r="A47" s="15">
        <v>7</v>
      </c>
      <c r="B47" s="45" t="s">
        <v>163</v>
      </c>
      <c r="C47" s="26" t="s">
        <v>43</v>
      </c>
      <c r="D47" s="46" t="s">
        <v>164</v>
      </c>
      <c r="E47" s="47" t="s">
        <v>165</v>
      </c>
      <c r="F47" s="23">
        <v>190</v>
      </c>
      <c r="G47" s="23">
        <v>190</v>
      </c>
      <c r="H47" s="24"/>
      <c r="I47" s="24"/>
      <c r="J47" s="24">
        <v>190</v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>
        <v>183.75</v>
      </c>
      <c r="V47" s="24">
        <v>183.75</v>
      </c>
      <c r="W47" s="24">
        <f t="shared" si="10"/>
        <v>6.25</v>
      </c>
      <c r="X47" s="24"/>
      <c r="Y47" s="24">
        <v>6.25</v>
      </c>
      <c r="Z47" s="24"/>
      <c r="AA47" s="24"/>
      <c r="AB47" s="74" t="s">
        <v>46</v>
      </c>
      <c r="AC47" s="77"/>
      <c r="AD47" s="44">
        <v>20220824</v>
      </c>
      <c r="AE47" s="44"/>
      <c r="AF47" s="37" t="s">
        <v>47</v>
      </c>
      <c r="AG47" s="37" t="s">
        <v>148</v>
      </c>
      <c r="AH47" s="37" t="s">
        <v>148</v>
      </c>
      <c r="AI47" s="37" t="s">
        <v>125</v>
      </c>
      <c r="AJ47" s="86"/>
    </row>
    <row r="48" s="2" customFormat="1" ht="74" customHeight="1" spans="1:36">
      <c r="A48" s="15">
        <v>8</v>
      </c>
      <c r="B48" s="45" t="s">
        <v>166</v>
      </c>
      <c r="C48" s="26" t="s">
        <v>43</v>
      </c>
      <c r="D48" s="46" t="s">
        <v>148</v>
      </c>
      <c r="E48" s="47" t="s">
        <v>167</v>
      </c>
      <c r="F48" s="23">
        <v>5</v>
      </c>
      <c r="G48" s="23">
        <v>5</v>
      </c>
      <c r="H48" s="24"/>
      <c r="I48" s="24"/>
      <c r="J48" s="24"/>
      <c r="K48" s="24"/>
      <c r="L48" s="24">
        <v>5</v>
      </c>
      <c r="M48" s="24"/>
      <c r="N48" s="24"/>
      <c r="O48" s="24"/>
      <c r="P48" s="24"/>
      <c r="Q48" s="24"/>
      <c r="R48" s="24"/>
      <c r="S48" s="24"/>
      <c r="T48" s="24"/>
      <c r="U48" s="24">
        <v>3.5</v>
      </c>
      <c r="V48" s="24">
        <v>3.5</v>
      </c>
      <c r="W48" s="24">
        <f t="shared" si="10"/>
        <v>1.5</v>
      </c>
      <c r="X48" s="24"/>
      <c r="Y48" s="24"/>
      <c r="Z48" s="24">
        <v>1.5</v>
      </c>
      <c r="AA48" s="24"/>
      <c r="AB48" s="74" t="s">
        <v>46</v>
      </c>
      <c r="AC48" s="77"/>
      <c r="AD48" s="44"/>
      <c r="AE48" s="44"/>
      <c r="AF48" s="37" t="s">
        <v>47</v>
      </c>
      <c r="AG48" s="37" t="s">
        <v>148</v>
      </c>
      <c r="AH48" s="37" t="s">
        <v>148</v>
      </c>
      <c r="AI48" s="37" t="s">
        <v>111</v>
      </c>
      <c r="AJ48" s="86"/>
    </row>
    <row r="49" s="2" customFormat="1" ht="66" customHeight="1" spans="1:36">
      <c r="A49" s="15"/>
      <c r="B49" s="51" t="s">
        <v>168</v>
      </c>
      <c r="C49" s="20" t="s">
        <v>43</v>
      </c>
      <c r="D49" s="53" t="s">
        <v>161</v>
      </c>
      <c r="E49" s="52"/>
      <c r="F49" s="23">
        <v>50</v>
      </c>
      <c r="G49" s="23">
        <v>50</v>
      </c>
      <c r="H49" s="24"/>
      <c r="I49" s="24"/>
      <c r="J49" s="24">
        <v>50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>
        <v>40</v>
      </c>
      <c r="V49" s="24">
        <v>40</v>
      </c>
      <c r="W49" s="24">
        <f t="shared" si="10"/>
        <v>10</v>
      </c>
      <c r="X49" s="24"/>
      <c r="Y49" s="24">
        <v>10</v>
      </c>
      <c r="Z49" s="24"/>
      <c r="AA49" s="24"/>
      <c r="AB49" s="78"/>
      <c r="AC49" s="77"/>
      <c r="AD49" s="44"/>
      <c r="AE49" s="44"/>
      <c r="AF49" s="79" t="s">
        <v>47</v>
      </c>
      <c r="AG49" s="79" t="s">
        <v>148</v>
      </c>
      <c r="AH49" s="79" t="s">
        <v>148</v>
      </c>
      <c r="AI49" s="37" t="s">
        <v>133</v>
      </c>
      <c r="AJ49" s="86"/>
    </row>
    <row r="50" s="2" customFormat="1" ht="70" customHeight="1" spans="1:36">
      <c r="A50" s="15">
        <v>9</v>
      </c>
      <c r="B50" s="19" t="s">
        <v>169</v>
      </c>
      <c r="C50" s="20" t="s">
        <v>43</v>
      </c>
      <c r="D50" s="41" t="s">
        <v>170</v>
      </c>
      <c r="E50" s="52" t="s">
        <v>171</v>
      </c>
      <c r="F50" s="23">
        <v>1760</v>
      </c>
      <c r="G50" s="23">
        <f>SUM(H50:T50)</f>
        <v>500</v>
      </c>
      <c r="H50" s="24"/>
      <c r="I50" s="24"/>
      <c r="J50" s="24"/>
      <c r="K50" s="24"/>
      <c r="L50" s="24"/>
      <c r="M50" s="24"/>
      <c r="N50" s="24"/>
      <c r="O50" s="24"/>
      <c r="P50" s="24">
        <v>500</v>
      </c>
      <c r="Q50" s="24"/>
      <c r="R50" s="24"/>
      <c r="S50" s="24"/>
      <c r="T50" s="24"/>
      <c r="U50" s="24">
        <v>500</v>
      </c>
      <c r="V50" s="24">
        <v>500</v>
      </c>
      <c r="W50" s="24">
        <f t="shared" si="10"/>
        <v>0</v>
      </c>
      <c r="X50" s="24">
        <v>0</v>
      </c>
      <c r="Y50" s="24"/>
      <c r="Z50" s="24"/>
      <c r="AA50" s="24"/>
      <c r="AB50" s="78" t="s">
        <v>56</v>
      </c>
      <c r="AC50" s="77"/>
      <c r="AD50" s="44">
        <v>20220420</v>
      </c>
      <c r="AE50" s="44">
        <v>20220720</v>
      </c>
      <c r="AF50" s="37" t="s">
        <v>172</v>
      </c>
      <c r="AG50" s="37" t="s">
        <v>148</v>
      </c>
      <c r="AH50" s="37" t="s">
        <v>148</v>
      </c>
      <c r="AI50" s="37" t="s">
        <v>173</v>
      </c>
      <c r="AJ50" s="86"/>
    </row>
    <row r="51" s="2" customFormat="1" ht="57" customHeight="1" spans="1:36">
      <c r="A51" s="15"/>
      <c r="B51" s="39" t="s">
        <v>174</v>
      </c>
      <c r="C51" s="21">
        <v>9</v>
      </c>
      <c r="D51" s="48"/>
      <c r="E51" s="48">
        <f>A50</f>
        <v>9</v>
      </c>
      <c r="F51" s="21">
        <f>SUM(F41:F50)</f>
        <v>2142.12</v>
      </c>
      <c r="G51" s="21">
        <f>SUM(G41:G50)</f>
        <v>882.12</v>
      </c>
      <c r="H51" s="21">
        <f t="shared" ref="H51:AA51" si="14">SUM(H41:H50)</f>
        <v>0</v>
      </c>
      <c r="I51" s="21">
        <f t="shared" si="14"/>
        <v>0</v>
      </c>
      <c r="J51" s="21">
        <f t="shared" si="14"/>
        <v>340</v>
      </c>
      <c r="K51" s="21">
        <f t="shared" si="14"/>
        <v>0</v>
      </c>
      <c r="L51" s="21">
        <f t="shared" si="14"/>
        <v>10</v>
      </c>
      <c r="M51" s="21">
        <f t="shared" si="14"/>
        <v>27.57</v>
      </c>
      <c r="N51" s="21">
        <f t="shared" si="14"/>
        <v>0</v>
      </c>
      <c r="O51" s="21">
        <f t="shared" si="14"/>
        <v>0</v>
      </c>
      <c r="P51" s="21">
        <f t="shared" si="14"/>
        <v>500</v>
      </c>
      <c r="Q51" s="21">
        <f t="shared" si="14"/>
        <v>0</v>
      </c>
      <c r="R51" s="21">
        <f t="shared" si="14"/>
        <v>4.55</v>
      </c>
      <c r="S51" s="21">
        <f t="shared" si="14"/>
        <v>0</v>
      </c>
      <c r="T51" s="21">
        <f t="shared" si="14"/>
        <v>0</v>
      </c>
      <c r="U51" s="21">
        <f t="shared" si="14"/>
        <v>863.77</v>
      </c>
      <c r="V51" s="21">
        <f t="shared" si="14"/>
        <v>863.77</v>
      </c>
      <c r="W51" s="24">
        <f t="shared" si="10"/>
        <v>18.35</v>
      </c>
      <c r="X51" s="21">
        <f t="shared" si="14"/>
        <v>0</v>
      </c>
      <c r="Y51" s="21">
        <f t="shared" si="14"/>
        <v>16.85</v>
      </c>
      <c r="Z51" s="21">
        <f t="shared" si="14"/>
        <v>1.5</v>
      </c>
      <c r="AA51" s="21">
        <f t="shared" si="14"/>
        <v>0</v>
      </c>
      <c r="AB51" s="77"/>
      <c r="AC51" s="77"/>
      <c r="AD51" s="44"/>
      <c r="AE51" s="44"/>
      <c r="AF51" s="21"/>
      <c r="AG51" s="21"/>
      <c r="AH51" s="21"/>
      <c r="AI51" s="23"/>
      <c r="AJ51" s="86"/>
    </row>
    <row r="52" s="2" customFormat="1" ht="39.95" customHeight="1" spans="1:36">
      <c r="A52" s="44">
        <v>1</v>
      </c>
      <c r="B52" s="49" t="s">
        <v>175</v>
      </c>
      <c r="C52" s="20" t="s">
        <v>43</v>
      </c>
      <c r="D52" s="41" t="s">
        <v>176</v>
      </c>
      <c r="E52" s="29" t="s">
        <v>177</v>
      </c>
      <c r="F52" s="23">
        <v>3.54</v>
      </c>
      <c r="G52" s="23">
        <f>SUM(H52:T52)</f>
        <v>3.54</v>
      </c>
      <c r="H52" s="24"/>
      <c r="I52" s="24"/>
      <c r="J52" s="24"/>
      <c r="K52" s="24"/>
      <c r="L52" s="24"/>
      <c r="M52" s="24">
        <v>3.54</v>
      </c>
      <c r="N52" s="24"/>
      <c r="O52" s="24"/>
      <c r="P52" s="24"/>
      <c r="Q52" s="24"/>
      <c r="R52" s="24"/>
      <c r="S52" s="24"/>
      <c r="T52" s="24"/>
      <c r="U52" s="24">
        <v>3.54</v>
      </c>
      <c r="V52" s="24">
        <v>3.54</v>
      </c>
      <c r="W52" s="24">
        <f t="shared" si="10"/>
        <v>0</v>
      </c>
      <c r="X52" s="24">
        <v>0</v>
      </c>
      <c r="Y52" s="24"/>
      <c r="Z52" s="24"/>
      <c r="AA52" s="24"/>
      <c r="AB52" s="78" t="s">
        <v>56</v>
      </c>
      <c r="AC52" s="77"/>
      <c r="AD52" s="44">
        <v>20220322</v>
      </c>
      <c r="AE52" s="44">
        <v>20220422</v>
      </c>
      <c r="AF52" s="35" t="s">
        <v>100</v>
      </c>
      <c r="AG52" s="35" t="s">
        <v>178</v>
      </c>
      <c r="AH52" s="35" t="s">
        <v>178</v>
      </c>
      <c r="AI52" s="35" t="s">
        <v>63</v>
      </c>
      <c r="AJ52" s="86"/>
    </row>
    <row r="53" s="2" customFormat="1" ht="56.1" customHeight="1" spans="1:36">
      <c r="A53" s="44">
        <v>2</v>
      </c>
      <c r="B53" s="19" t="s">
        <v>179</v>
      </c>
      <c r="C53" s="20" t="s">
        <v>43</v>
      </c>
      <c r="D53" s="41" t="s">
        <v>178</v>
      </c>
      <c r="E53" s="43" t="s">
        <v>180</v>
      </c>
      <c r="F53" s="21">
        <v>17</v>
      </c>
      <c r="G53" s="23">
        <f>SUM(H53:T53)</f>
        <v>17</v>
      </c>
      <c r="H53" s="24"/>
      <c r="I53" s="24"/>
      <c r="J53" s="24"/>
      <c r="K53" s="24"/>
      <c r="L53" s="24"/>
      <c r="M53" s="24">
        <v>17</v>
      </c>
      <c r="N53" s="24"/>
      <c r="O53" s="24"/>
      <c r="P53" s="24"/>
      <c r="Q53" s="24"/>
      <c r="R53" s="24"/>
      <c r="S53" s="24"/>
      <c r="T53" s="24"/>
      <c r="U53" s="24">
        <v>13</v>
      </c>
      <c r="V53" s="24">
        <v>13</v>
      </c>
      <c r="W53" s="24">
        <f t="shared" si="10"/>
        <v>4</v>
      </c>
      <c r="X53" s="24">
        <v>4</v>
      </c>
      <c r="Y53" s="24"/>
      <c r="Z53" s="24"/>
      <c r="AA53" s="24"/>
      <c r="AB53" s="74" t="s">
        <v>46</v>
      </c>
      <c r="AC53" s="77"/>
      <c r="AD53" s="44">
        <v>20220228</v>
      </c>
      <c r="AE53" s="44"/>
      <c r="AF53" s="35" t="s">
        <v>100</v>
      </c>
      <c r="AG53" s="35" t="s">
        <v>178</v>
      </c>
      <c r="AH53" s="35" t="s">
        <v>178</v>
      </c>
      <c r="AI53" s="35" t="s">
        <v>63</v>
      </c>
      <c r="AJ53" s="86"/>
    </row>
    <row r="54" s="2" customFormat="1" ht="63" customHeight="1" spans="1:36">
      <c r="A54" s="44">
        <v>3</v>
      </c>
      <c r="B54" s="54" t="s">
        <v>181</v>
      </c>
      <c r="C54" s="20" t="s">
        <v>43</v>
      </c>
      <c r="D54" s="55" t="s">
        <v>182</v>
      </c>
      <c r="E54" s="52"/>
      <c r="F54" s="23">
        <v>30</v>
      </c>
      <c r="G54" s="23">
        <v>30</v>
      </c>
      <c r="H54" s="24"/>
      <c r="I54" s="24"/>
      <c r="J54" s="24">
        <v>30</v>
      </c>
      <c r="K54" s="24"/>
      <c r="L54" s="24"/>
      <c r="M54" s="24"/>
      <c r="N54" s="24"/>
      <c r="O54" s="24"/>
      <c r="P54" s="24"/>
      <c r="Q54" s="24"/>
      <c r="R54" s="24"/>
      <c r="S54" s="65"/>
      <c r="T54" s="24"/>
      <c r="U54" s="24">
        <v>21</v>
      </c>
      <c r="V54" s="24">
        <v>21</v>
      </c>
      <c r="W54" s="24">
        <f t="shared" si="10"/>
        <v>7</v>
      </c>
      <c r="X54" s="24"/>
      <c r="Y54" s="24">
        <v>7</v>
      </c>
      <c r="Z54" s="24"/>
      <c r="AA54" s="24"/>
      <c r="AB54" s="74"/>
      <c r="AC54" s="77"/>
      <c r="AD54" s="44"/>
      <c r="AE54" s="44"/>
      <c r="AF54" s="37" t="s">
        <v>47</v>
      </c>
      <c r="AG54" s="35" t="s">
        <v>178</v>
      </c>
      <c r="AH54" s="35" t="s">
        <v>178</v>
      </c>
      <c r="AI54" s="37" t="s">
        <v>183</v>
      </c>
      <c r="AJ54" s="86"/>
    </row>
    <row r="55" s="2" customFormat="1" ht="71" customHeight="1" spans="1:36">
      <c r="A55" s="44">
        <v>4</v>
      </c>
      <c r="B55" s="47" t="s">
        <v>184</v>
      </c>
      <c r="C55" s="47" t="s">
        <v>43</v>
      </c>
      <c r="D55" s="47" t="s">
        <v>185</v>
      </c>
      <c r="E55" s="52" t="s">
        <v>186</v>
      </c>
      <c r="F55" s="21">
        <v>200</v>
      </c>
      <c r="G55" s="23">
        <v>200</v>
      </c>
      <c r="H55" s="24"/>
      <c r="I55" s="24"/>
      <c r="J55" s="24">
        <v>200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>
        <v>186</v>
      </c>
      <c r="V55" s="24">
        <v>186</v>
      </c>
      <c r="W55" s="24">
        <f t="shared" si="10"/>
        <v>14</v>
      </c>
      <c r="X55" s="24"/>
      <c r="Y55" s="24">
        <v>14</v>
      </c>
      <c r="Z55" s="24"/>
      <c r="AA55" s="24"/>
      <c r="AB55" s="74" t="s">
        <v>46</v>
      </c>
      <c r="AC55" s="77"/>
      <c r="AD55" s="44">
        <v>20220830</v>
      </c>
      <c r="AE55" s="44"/>
      <c r="AF55" s="23"/>
      <c r="AG55" s="23"/>
      <c r="AH55" s="23"/>
      <c r="AI55" s="23"/>
      <c r="AJ55" s="86"/>
    </row>
    <row r="56" s="2" customFormat="1" ht="63" customHeight="1" spans="1:36">
      <c r="A56" s="44">
        <v>5</v>
      </c>
      <c r="B56" s="19" t="s">
        <v>175</v>
      </c>
      <c r="C56" s="20" t="s">
        <v>43</v>
      </c>
      <c r="D56" s="41" t="s">
        <v>185</v>
      </c>
      <c r="E56" s="43" t="s">
        <v>187</v>
      </c>
      <c r="F56" s="23">
        <v>5.45</v>
      </c>
      <c r="G56" s="23">
        <f>SUM(H56:T56)</f>
        <v>5.45</v>
      </c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>
        <v>5.45</v>
      </c>
      <c r="S56" s="56"/>
      <c r="T56" s="24"/>
      <c r="U56" s="24">
        <v>5.45</v>
      </c>
      <c r="V56" s="24">
        <v>5.45</v>
      </c>
      <c r="W56" s="24">
        <f t="shared" si="10"/>
        <v>0</v>
      </c>
      <c r="X56" s="24"/>
      <c r="Y56" s="24">
        <v>0</v>
      </c>
      <c r="Z56" s="24"/>
      <c r="AA56" s="24"/>
      <c r="AB56" s="74" t="s">
        <v>46</v>
      </c>
      <c r="AC56" s="77"/>
      <c r="AD56" s="44">
        <v>20220505</v>
      </c>
      <c r="AE56" s="44"/>
      <c r="AF56" s="35" t="s">
        <v>100</v>
      </c>
      <c r="AG56" s="35" t="s">
        <v>178</v>
      </c>
      <c r="AH56" s="35" t="s">
        <v>178</v>
      </c>
      <c r="AI56" s="37" t="s">
        <v>125</v>
      </c>
      <c r="AJ56" s="86"/>
    </row>
    <row r="57" s="2" customFormat="1" ht="42" customHeight="1" spans="1:36">
      <c r="A57" s="15"/>
      <c r="B57" s="39" t="s">
        <v>188</v>
      </c>
      <c r="C57" s="21">
        <v>5</v>
      </c>
      <c r="D57" s="44"/>
      <c r="E57" s="44">
        <f>A56</f>
        <v>5</v>
      </c>
      <c r="F57" s="23">
        <f>SUM(F52:F56)</f>
        <v>255.99</v>
      </c>
      <c r="G57" s="23">
        <f t="shared" ref="G57:AA57" si="15">SUM(G52:G56)</f>
        <v>255.99</v>
      </c>
      <c r="H57" s="23">
        <f t="shared" si="15"/>
        <v>0</v>
      </c>
      <c r="I57" s="23">
        <f t="shared" si="15"/>
        <v>0</v>
      </c>
      <c r="J57" s="23">
        <f t="shared" si="15"/>
        <v>230</v>
      </c>
      <c r="K57" s="23">
        <f t="shared" si="15"/>
        <v>0</v>
      </c>
      <c r="L57" s="23">
        <f t="shared" si="15"/>
        <v>0</v>
      </c>
      <c r="M57" s="23">
        <f t="shared" si="15"/>
        <v>20.54</v>
      </c>
      <c r="N57" s="23">
        <f t="shared" si="15"/>
        <v>0</v>
      </c>
      <c r="O57" s="23">
        <f t="shared" si="15"/>
        <v>0</v>
      </c>
      <c r="P57" s="23">
        <f t="shared" si="15"/>
        <v>0</v>
      </c>
      <c r="Q57" s="23">
        <f t="shared" si="15"/>
        <v>0</v>
      </c>
      <c r="R57" s="23">
        <f t="shared" si="15"/>
        <v>5.45</v>
      </c>
      <c r="S57" s="23">
        <f t="shared" si="15"/>
        <v>0</v>
      </c>
      <c r="T57" s="23">
        <f t="shared" si="15"/>
        <v>0</v>
      </c>
      <c r="U57" s="23">
        <f t="shared" si="15"/>
        <v>228.99</v>
      </c>
      <c r="V57" s="23">
        <f t="shared" si="15"/>
        <v>228.99</v>
      </c>
      <c r="W57" s="23">
        <f t="shared" si="15"/>
        <v>25</v>
      </c>
      <c r="X57" s="23">
        <f t="shared" si="15"/>
        <v>4</v>
      </c>
      <c r="Y57" s="23">
        <f t="shared" si="15"/>
        <v>21</v>
      </c>
      <c r="Z57" s="23">
        <f t="shared" si="15"/>
        <v>0</v>
      </c>
      <c r="AA57" s="23">
        <f t="shared" si="15"/>
        <v>0</v>
      </c>
      <c r="AB57" s="77"/>
      <c r="AC57" s="77"/>
      <c r="AD57" s="44"/>
      <c r="AE57" s="44"/>
      <c r="AF57" s="37" t="s">
        <v>47</v>
      </c>
      <c r="AG57" s="35" t="s">
        <v>178</v>
      </c>
      <c r="AH57" s="35" t="s">
        <v>178</v>
      </c>
      <c r="AI57" s="37" t="s">
        <v>189</v>
      </c>
      <c r="AJ57" s="86"/>
    </row>
    <row r="58" s="2" customFormat="1" ht="51.95" customHeight="1" spans="1:36">
      <c r="A58" s="44">
        <v>1</v>
      </c>
      <c r="B58" s="19" t="s">
        <v>190</v>
      </c>
      <c r="C58" s="20" t="s">
        <v>43</v>
      </c>
      <c r="D58" s="41" t="s">
        <v>191</v>
      </c>
      <c r="E58" s="43" t="s">
        <v>192</v>
      </c>
      <c r="F58" s="23">
        <v>36</v>
      </c>
      <c r="G58" s="23">
        <f>SUM(H58:T58)</f>
        <v>36</v>
      </c>
      <c r="H58" s="24"/>
      <c r="I58" s="24"/>
      <c r="J58" s="24"/>
      <c r="K58" s="24"/>
      <c r="L58" s="24"/>
      <c r="M58" s="24">
        <v>36</v>
      </c>
      <c r="N58" s="24"/>
      <c r="O58" s="24"/>
      <c r="P58" s="24"/>
      <c r="Q58" s="24"/>
      <c r="R58" s="24"/>
      <c r="S58" s="24"/>
      <c r="T58" s="24"/>
      <c r="U58" s="24">
        <v>36</v>
      </c>
      <c r="V58" s="24">
        <v>36</v>
      </c>
      <c r="W58" s="24">
        <f>X58+Y58+Z58+AA58</f>
        <v>0</v>
      </c>
      <c r="X58" s="24">
        <v>0</v>
      </c>
      <c r="Y58" s="24"/>
      <c r="Z58" s="24"/>
      <c r="AA58" s="24"/>
      <c r="AB58" s="78" t="s">
        <v>56</v>
      </c>
      <c r="AC58" s="77"/>
      <c r="AD58" s="44">
        <v>20220315</v>
      </c>
      <c r="AE58" s="44">
        <v>20220715</v>
      </c>
      <c r="AF58" s="35" t="s">
        <v>100</v>
      </c>
      <c r="AG58" s="35" t="s">
        <v>191</v>
      </c>
      <c r="AH58" s="35" t="s">
        <v>191</v>
      </c>
      <c r="AI58" s="35" t="s">
        <v>63</v>
      </c>
      <c r="AJ58" s="86"/>
    </row>
    <row r="59" s="2" customFormat="1" ht="51.95" customHeight="1" spans="1:36">
      <c r="A59" s="44">
        <v>2</v>
      </c>
      <c r="B59" s="45" t="s">
        <v>193</v>
      </c>
      <c r="C59" s="26" t="s">
        <v>43</v>
      </c>
      <c r="D59" s="46" t="s">
        <v>191</v>
      </c>
      <c r="E59" s="47" t="s">
        <v>194</v>
      </c>
      <c r="F59" s="23">
        <v>10</v>
      </c>
      <c r="G59" s="23">
        <f>SUM(H59:T59)</f>
        <v>10</v>
      </c>
      <c r="H59" s="24"/>
      <c r="I59" s="24"/>
      <c r="J59" s="24"/>
      <c r="K59" s="24"/>
      <c r="L59" s="24">
        <v>10</v>
      </c>
      <c r="M59" s="24"/>
      <c r="N59" s="24"/>
      <c r="O59" s="24"/>
      <c r="P59" s="24"/>
      <c r="Q59" s="24"/>
      <c r="R59" s="24"/>
      <c r="S59" s="24"/>
      <c r="T59" s="24"/>
      <c r="U59" s="24">
        <v>10</v>
      </c>
      <c r="V59" s="24">
        <v>10</v>
      </c>
      <c r="W59" s="24">
        <f>X59+Y59+Z59+AA59</f>
        <v>0</v>
      </c>
      <c r="X59" s="24"/>
      <c r="Y59" s="24"/>
      <c r="Z59" s="24">
        <v>0</v>
      </c>
      <c r="AA59" s="24"/>
      <c r="AB59" s="74" t="s">
        <v>46</v>
      </c>
      <c r="AC59" s="77"/>
      <c r="AD59" s="44">
        <v>20220710</v>
      </c>
      <c r="AE59" s="44">
        <v>20220930</v>
      </c>
      <c r="AF59" s="37" t="s">
        <v>47</v>
      </c>
      <c r="AG59" s="35" t="s">
        <v>191</v>
      </c>
      <c r="AH59" s="35" t="s">
        <v>191</v>
      </c>
      <c r="AI59" s="37" t="s">
        <v>114</v>
      </c>
      <c r="AJ59" s="86"/>
    </row>
    <row r="60" s="2" customFormat="1" ht="51.95" customHeight="1" spans="1:36">
      <c r="A60" s="44">
        <v>3</v>
      </c>
      <c r="B60" s="45" t="s">
        <v>195</v>
      </c>
      <c r="C60" s="26" t="s">
        <v>43</v>
      </c>
      <c r="D60" s="46" t="s">
        <v>196</v>
      </c>
      <c r="E60" s="47" t="s">
        <v>197</v>
      </c>
      <c r="F60" s="23">
        <v>10</v>
      </c>
      <c r="G60" s="23">
        <v>10</v>
      </c>
      <c r="H60" s="56"/>
      <c r="I60" s="24"/>
      <c r="J60" s="24"/>
      <c r="K60" s="24"/>
      <c r="L60" s="24">
        <v>10</v>
      </c>
      <c r="M60" s="24"/>
      <c r="N60" s="24"/>
      <c r="O60" s="24"/>
      <c r="P60" s="24"/>
      <c r="Q60" s="24"/>
      <c r="R60" s="24"/>
      <c r="S60" s="24"/>
      <c r="T60" s="24"/>
      <c r="U60" s="24">
        <v>7</v>
      </c>
      <c r="V60" s="24">
        <v>7</v>
      </c>
      <c r="W60" s="24">
        <f>X60+Y60+Z60+AA60</f>
        <v>3</v>
      </c>
      <c r="X60" s="24"/>
      <c r="Y60" s="24"/>
      <c r="Z60" s="24">
        <v>3</v>
      </c>
      <c r="AA60" s="24"/>
      <c r="AB60" s="74" t="s">
        <v>46</v>
      </c>
      <c r="AC60" s="76"/>
      <c r="AD60" s="44"/>
      <c r="AE60" s="44"/>
      <c r="AF60" s="37" t="s">
        <v>47</v>
      </c>
      <c r="AG60" s="37" t="s">
        <v>191</v>
      </c>
      <c r="AH60" s="37" t="s">
        <v>191</v>
      </c>
      <c r="AI60" s="37" t="s">
        <v>111</v>
      </c>
      <c r="AJ60" s="86"/>
    </row>
    <row r="61" s="2" customFormat="1" ht="62.1" customHeight="1" spans="1:36">
      <c r="A61" s="44">
        <v>4</v>
      </c>
      <c r="B61" s="51" t="s">
        <v>198</v>
      </c>
      <c r="C61" s="20" t="s">
        <v>43</v>
      </c>
      <c r="D61" s="46" t="s">
        <v>199</v>
      </c>
      <c r="E61" s="57"/>
      <c r="F61" s="23">
        <v>50</v>
      </c>
      <c r="G61" s="23">
        <v>50</v>
      </c>
      <c r="H61" s="24"/>
      <c r="I61" s="24"/>
      <c r="J61" s="24">
        <v>50</v>
      </c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>
        <v>40</v>
      </c>
      <c r="V61" s="24">
        <v>40</v>
      </c>
      <c r="W61" s="24">
        <f>X61+Y61+Z61+AA61</f>
        <v>10</v>
      </c>
      <c r="X61" s="24"/>
      <c r="Y61" s="24">
        <v>10</v>
      </c>
      <c r="Z61" s="24"/>
      <c r="AA61" s="24"/>
      <c r="AB61" s="78"/>
      <c r="AC61" s="77"/>
      <c r="AD61" s="44"/>
      <c r="AE61" s="44"/>
      <c r="AF61" s="37" t="s">
        <v>47</v>
      </c>
      <c r="AG61" s="35" t="s">
        <v>191</v>
      </c>
      <c r="AH61" s="35" t="s">
        <v>191</v>
      </c>
      <c r="AI61" s="35" t="s">
        <v>200</v>
      </c>
      <c r="AJ61" s="86"/>
    </row>
    <row r="62" s="2" customFormat="1" ht="62.1" customHeight="1" spans="1:36">
      <c r="A62" s="44">
        <v>5</v>
      </c>
      <c r="B62" s="49" t="s">
        <v>201</v>
      </c>
      <c r="C62" s="20" t="s">
        <v>43</v>
      </c>
      <c r="D62" s="41" t="s">
        <v>202</v>
      </c>
      <c r="E62" s="29" t="s">
        <v>203</v>
      </c>
      <c r="F62" s="23">
        <v>14.26</v>
      </c>
      <c r="G62" s="23">
        <f>SUM(H62:T62)</f>
        <v>14.26</v>
      </c>
      <c r="H62" s="33"/>
      <c r="I62" s="24"/>
      <c r="J62" s="24"/>
      <c r="K62" s="24"/>
      <c r="L62" s="24"/>
      <c r="M62" s="24">
        <v>14.26</v>
      </c>
      <c r="N62" s="24"/>
      <c r="O62" s="24"/>
      <c r="P62" s="24"/>
      <c r="Q62" s="24"/>
      <c r="R62" s="24"/>
      <c r="S62" s="24"/>
      <c r="T62" s="24"/>
      <c r="U62" s="24">
        <v>14.26</v>
      </c>
      <c r="V62" s="24">
        <v>14.26</v>
      </c>
      <c r="W62" s="24">
        <f>X62+Y62+Z62+AA62</f>
        <v>0</v>
      </c>
      <c r="X62" s="24">
        <v>0</v>
      </c>
      <c r="Y62" s="24"/>
      <c r="Z62" s="24"/>
      <c r="AA62" s="24"/>
      <c r="AB62" s="78" t="s">
        <v>56</v>
      </c>
      <c r="AC62" s="77"/>
      <c r="AD62" s="44">
        <v>20220315</v>
      </c>
      <c r="AE62" s="44">
        <v>20220517</v>
      </c>
      <c r="AF62" s="35" t="s">
        <v>100</v>
      </c>
      <c r="AG62" s="35" t="s">
        <v>191</v>
      </c>
      <c r="AH62" s="35" t="s">
        <v>191</v>
      </c>
      <c r="AI62" s="35" t="s">
        <v>63</v>
      </c>
      <c r="AJ62" s="86"/>
    </row>
    <row r="63" s="2" customFormat="1" ht="39.95" customHeight="1" spans="1:36">
      <c r="A63" s="15"/>
      <c r="B63" s="39" t="s">
        <v>204</v>
      </c>
      <c r="C63" s="21">
        <v>5</v>
      </c>
      <c r="D63" s="44"/>
      <c r="E63" s="48">
        <f>A62</f>
        <v>5</v>
      </c>
      <c r="F63" s="23">
        <f>SUM(F58:F62)</f>
        <v>120.26</v>
      </c>
      <c r="G63" s="23">
        <f t="shared" ref="G63:AA63" si="16">SUM(G58:G62)</f>
        <v>120.26</v>
      </c>
      <c r="H63" s="23">
        <f t="shared" si="16"/>
        <v>0</v>
      </c>
      <c r="I63" s="23">
        <f t="shared" si="16"/>
        <v>0</v>
      </c>
      <c r="J63" s="23">
        <f t="shared" si="16"/>
        <v>50</v>
      </c>
      <c r="K63" s="23">
        <f t="shared" si="16"/>
        <v>0</v>
      </c>
      <c r="L63" s="23">
        <f t="shared" si="16"/>
        <v>20</v>
      </c>
      <c r="M63" s="23">
        <f t="shared" si="16"/>
        <v>50.26</v>
      </c>
      <c r="N63" s="23">
        <f t="shared" si="16"/>
        <v>0</v>
      </c>
      <c r="O63" s="23">
        <f t="shared" si="16"/>
        <v>0</v>
      </c>
      <c r="P63" s="23">
        <f t="shared" si="16"/>
        <v>0</v>
      </c>
      <c r="Q63" s="23">
        <f t="shared" si="16"/>
        <v>0</v>
      </c>
      <c r="R63" s="23">
        <f t="shared" si="16"/>
        <v>0</v>
      </c>
      <c r="S63" s="23">
        <f t="shared" si="16"/>
        <v>0</v>
      </c>
      <c r="T63" s="23">
        <f t="shared" si="16"/>
        <v>0</v>
      </c>
      <c r="U63" s="23">
        <f t="shared" si="16"/>
        <v>107.26</v>
      </c>
      <c r="V63" s="23">
        <f t="shared" si="16"/>
        <v>107.26</v>
      </c>
      <c r="W63" s="23">
        <f t="shared" si="16"/>
        <v>13</v>
      </c>
      <c r="X63" s="23">
        <f t="shared" si="16"/>
        <v>0</v>
      </c>
      <c r="Y63" s="23">
        <f t="shared" si="16"/>
        <v>10</v>
      </c>
      <c r="Z63" s="23">
        <f t="shared" si="16"/>
        <v>3</v>
      </c>
      <c r="AA63" s="23">
        <f t="shared" si="16"/>
        <v>0</v>
      </c>
      <c r="AB63" s="74" t="s">
        <v>46</v>
      </c>
      <c r="AC63" s="77"/>
      <c r="AD63" s="44"/>
      <c r="AE63" s="44"/>
      <c r="AF63" s="23"/>
      <c r="AG63" s="23"/>
      <c r="AH63" s="23"/>
      <c r="AI63" s="23"/>
      <c r="AJ63" s="86"/>
    </row>
    <row r="64" s="2" customFormat="1" ht="54.95" customHeight="1" spans="1:36">
      <c r="A64" s="15">
        <v>1</v>
      </c>
      <c r="B64" s="49" t="s">
        <v>205</v>
      </c>
      <c r="C64" s="20" t="s">
        <v>43</v>
      </c>
      <c r="D64" s="58" t="s">
        <v>206</v>
      </c>
      <c r="E64" s="49" t="s">
        <v>207</v>
      </c>
      <c r="F64" s="23">
        <v>8.5</v>
      </c>
      <c r="G64" s="23">
        <f>SUM(H64:T64)</f>
        <v>8.5</v>
      </c>
      <c r="H64" s="33"/>
      <c r="I64" s="24"/>
      <c r="J64" s="24"/>
      <c r="K64" s="24"/>
      <c r="L64" s="24"/>
      <c r="M64" s="24">
        <v>8.5</v>
      </c>
      <c r="N64" s="24"/>
      <c r="O64" s="24"/>
      <c r="P64" s="24"/>
      <c r="Q64" s="24"/>
      <c r="R64" s="24"/>
      <c r="S64" s="24"/>
      <c r="T64" s="24"/>
      <c r="U64" s="24">
        <v>8.5</v>
      </c>
      <c r="V64" s="24">
        <v>8.5</v>
      </c>
      <c r="W64" s="24">
        <f>X64+Y64+Z64+AA64</f>
        <v>0</v>
      </c>
      <c r="X64" s="24">
        <v>0</v>
      </c>
      <c r="Y64" s="24"/>
      <c r="Z64" s="24"/>
      <c r="AA64" s="24"/>
      <c r="AB64" s="77"/>
      <c r="AC64" s="77"/>
      <c r="AD64" s="44">
        <v>20220125</v>
      </c>
      <c r="AE64" s="44">
        <v>20220213</v>
      </c>
      <c r="AF64" s="35" t="s">
        <v>100</v>
      </c>
      <c r="AG64" s="20" t="s">
        <v>208</v>
      </c>
      <c r="AH64" s="20" t="s">
        <v>208</v>
      </c>
      <c r="AI64" s="35" t="s">
        <v>63</v>
      </c>
      <c r="AJ64" s="86"/>
    </row>
    <row r="65" s="2" customFormat="1" ht="54.95" customHeight="1" spans="1:36">
      <c r="A65" s="15">
        <v>2</v>
      </c>
      <c r="B65" s="50" t="s">
        <v>209</v>
      </c>
      <c r="C65" s="26" t="s">
        <v>43</v>
      </c>
      <c r="D65" s="87" t="s">
        <v>208</v>
      </c>
      <c r="E65" s="88" t="s">
        <v>210</v>
      </c>
      <c r="F65" s="23">
        <v>7.5</v>
      </c>
      <c r="G65" s="23">
        <v>7.5</v>
      </c>
      <c r="H65" s="33"/>
      <c r="I65" s="24"/>
      <c r="J65" s="24"/>
      <c r="K65" s="24"/>
      <c r="L65" s="24">
        <v>7.5</v>
      </c>
      <c r="M65" s="24"/>
      <c r="N65" s="24"/>
      <c r="O65" s="24"/>
      <c r="P65" s="24"/>
      <c r="Q65" s="24"/>
      <c r="R65" s="24"/>
      <c r="S65" s="24"/>
      <c r="T65" s="24"/>
      <c r="U65" s="24">
        <v>5.25</v>
      </c>
      <c r="V65" s="24">
        <v>5.25</v>
      </c>
      <c r="W65" s="24">
        <f>X65+Y65+Z65+AA65</f>
        <v>2.25</v>
      </c>
      <c r="X65" s="24"/>
      <c r="Y65" s="24"/>
      <c r="Z65" s="24">
        <v>2.25</v>
      </c>
      <c r="AA65" s="24"/>
      <c r="AB65" s="74" t="s">
        <v>46</v>
      </c>
      <c r="AC65" s="77"/>
      <c r="AD65" s="44"/>
      <c r="AE65" s="44"/>
      <c r="AF65" s="37" t="s">
        <v>47</v>
      </c>
      <c r="AG65" s="26" t="s">
        <v>208</v>
      </c>
      <c r="AH65" s="26" t="s">
        <v>208</v>
      </c>
      <c r="AI65" s="37" t="s">
        <v>111</v>
      </c>
      <c r="AJ65" s="86"/>
    </row>
    <row r="66" s="2" customFormat="1" ht="54.95" customHeight="1" spans="1:36">
      <c r="A66" s="15">
        <v>3</v>
      </c>
      <c r="B66" s="50" t="s">
        <v>211</v>
      </c>
      <c r="C66" s="26" t="s">
        <v>43</v>
      </c>
      <c r="D66" s="87" t="s">
        <v>208</v>
      </c>
      <c r="E66" s="50" t="s">
        <v>212</v>
      </c>
      <c r="F66" s="23">
        <v>8</v>
      </c>
      <c r="G66" s="23">
        <v>8</v>
      </c>
      <c r="H66" s="33"/>
      <c r="I66" s="24"/>
      <c r="J66" s="24"/>
      <c r="K66" s="24"/>
      <c r="L66" s="24">
        <v>8</v>
      </c>
      <c r="M66" s="24"/>
      <c r="N66" s="24"/>
      <c r="O66" s="24"/>
      <c r="P66" s="24"/>
      <c r="Q66" s="24"/>
      <c r="R66" s="24"/>
      <c r="S66" s="24"/>
      <c r="T66" s="24"/>
      <c r="U66" s="24">
        <v>6.4</v>
      </c>
      <c r="V66" s="24">
        <v>6.4</v>
      </c>
      <c r="W66" s="24">
        <f>X66+Y66+Z66+AA66</f>
        <v>1.6</v>
      </c>
      <c r="X66" s="24"/>
      <c r="Y66" s="24"/>
      <c r="Z66" s="24">
        <v>1.6</v>
      </c>
      <c r="AA66" s="24"/>
      <c r="AB66" s="74" t="s">
        <v>46</v>
      </c>
      <c r="AC66" s="77"/>
      <c r="AD66" s="44"/>
      <c r="AE66" s="44"/>
      <c r="AF66" s="37" t="s">
        <v>47</v>
      </c>
      <c r="AG66" s="26" t="s">
        <v>208</v>
      </c>
      <c r="AH66" s="26" t="s">
        <v>208</v>
      </c>
      <c r="AI66" s="37" t="s">
        <v>111</v>
      </c>
      <c r="AJ66" s="86"/>
    </row>
    <row r="67" s="2" customFormat="1" ht="54.95" customHeight="1" spans="1:36">
      <c r="A67" s="15">
        <v>4</v>
      </c>
      <c r="B67" s="51" t="s">
        <v>213</v>
      </c>
      <c r="C67" s="89" t="s">
        <v>43</v>
      </c>
      <c r="D67" s="53" t="s">
        <v>208</v>
      </c>
      <c r="E67" s="88"/>
      <c r="F67" s="23">
        <v>30</v>
      </c>
      <c r="G67" s="23">
        <v>30</v>
      </c>
      <c r="H67" s="33"/>
      <c r="I67" s="24"/>
      <c r="J67" s="24">
        <v>30</v>
      </c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>
        <v>21</v>
      </c>
      <c r="V67" s="24">
        <v>21</v>
      </c>
      <c r="W67" s="24">
        <f>X67+Y67+Z67+AA67</f>
        <v>7</v>
      </c>
      <c r="X67" s="24"/>
      <c r="Y67" s="24">
        <v>7</v>
      </c>
      <c r="Z67" s="24"/>
      <c r="AA67" s="24"/>
      <c r="AB67" s="78"/>
      <c r="AC67" s="77"/>
      <c r="AD67" s="44"/>
      <c r="AE67" s="44"/>
      <c r="AF67" s="37" t="s">
        <v>47</v>
      </c>
      <c r="AG67" s="20" t="s">
        <v>208</v>
      </c>
      <c r="AH67" s="20" t="s">
        <v>208</v>
      </c>
      <c r="AI67" s="37" t="s">
        <v>133</v>
      </c>
      <c r="AJ67" s="86"/>
    </row>
    <row r="68" s="2" customFormat="1" ht="54.95" customHeight="1" spans="1:36">
      <c r="A68" s="15">
        <v>5</v>
      </c>
      <c r="B68" s="50" t="s">
        <v>214</v>
      </c>
      <c r="C68" s="26" t="s">
        <v>43</v>
      </c>
      <c r="D68" s="87" t="s">
        <v>208</v>
      </c>
      <c r="E68" s="50" t="s">
        <v>215</v>
      </c>
      <c r="F68" s="23">
        <v>7.5</v>
      </c>
      <c r="G68" s="23">
        <f>SUM(H68:T68)</f>
        <v>7.5</v>
      </c>
      <c r="H68" s="33"/>
      <c r="I68" s="24"/>
      <c r="J68" s="24"/>
      <c r="K68" s="24"/>
      <c r="L68" s="24">
        <v>7.5</v>
      </c>
      <c r="M68" s="24"/>
      <c r="N68" s="24"/>
      <c r="O68" s="24"/>
      <c r="P68" s="24"/>
      <c r="Q68" s="24"/>
      <c r="R68" s="24"/>
      <c r="S68" s="24"/>
      <c r="T68" s="24"/>
      <c r="U68" s="24">
        <v>7.5</v>
      </c>
      <c r="V68" s="24">
        <v>7.5</v>
      </c>
      <c r="W68" s="24">
        <f>X68+Y68+Z68+AA68</f>
        <v>0</v>
      </c>
      <c r="X68" s="24"/>
      <c r="Y68" s="24"/>
      <c r="Z68" s="24">
        <v>0</v>
      </c>
      <c r="AA68" s="24"/>
      <c r="AB68" s="78" t="s">
        <v>56</v>
      </c>
      <c r="AC68" s="77"/>
      <c r="AD68" s="44" t="s">
        <v>216</v>
      </c>
      <c r="AE68" s="44" t="s">
        <v>217</v>
      </c>
      <c r="AF68" s="37" t="s">
        <v>47</v>
      </c>
      <c r="AG68" s="20" t="s">
        <v>208</v>
      </c>
      <c r="AH68" s="20" t="s">
        <v>208</v>
      </c>
      <c r="AI68" s="37" t="s">
        <v>114</v>
      </c>
      <c r="AJ68" s="86"/>
    </row>
    <row r="69" s="2" customFormat="1" ht="32.1" customHeight="1" spans="1:36">
      <c r="A69" s="15"/>
      <c r="B69" s="39" t="s">
        <v>218</v>
      </c>
      <c r="C69" s="21">
        <v>5</v>
      </c>
      <c r="D69" s="48"/>
      <c r="E69" s="48">
        <f>A68</f>
        <v>5</v>
      </c>
      <c r="F69" s="21">
        <f>SUM(F64:F68)</f>
        <v>61.5</v>
      </c>
      <c r="G69" s="21">
        <f t="shared" ref="G69:AA69" si="17">SUM(G64:G68)</f>
        <v>61.5</v>
      </c>
      <c r="H69" s="21">
        <f t="shared" si="17"/>
        <v>0</v>
      </c>
      <c r="I69" s="21">
        <f t="shared" si="17"/>
        <v>0</v>
      </c>
      <c r="J69" s="21">
        <f t="shared" si="17"/>
        <v>30</v>
      </c>
      <c r="K69" s="21">
        <f t="shared" si="17"/>
        <v>0</v>
      </c>
      <c r="L69" s="21">
        <f t="shared" si="17"/>
        <v>23</v>
      </c>
      <c r="M69" s="21">
        <f t="shared" si="17"/>
        <v>8.5</v>
      </c>
      <c r="N69" s="21">
        <f t="shared" si="17"/>
        <v>0</v>
      </c>
      <c r="O69" s="21">
        <f t="shared" si="17"/>
        <v>0</v>
      </c>
      <c r="P69" s="21">
        <f t="shared" si="17"/>
        <v>0</v>
      </c>
      <c r="Q69" s="21">
        <f t="shared" si="17"/>
        <v>0</v>
      </c>
      <c r="R69" s="21">
        <f t="shared" si="17"/>
        <v>0</v>
      </c>
      <c r="S69" s="21">
        <f t="shared" si="17"/>
        <v>0</v>
      </c>
      <c r="T69" s="21">
        <f t="shared" si="17"/>
        <v>0</v>
      </c>
      <c r="U69" s="21">
        <f t="shared" si="17"/>
        <v>48.65</v>
      </c>
      <c r="V69" s="21">
        <f t="shared" si="17"/>
        <v>48.65</v>
      </c>
      <c r="W69" s="21">
        <f t="shared" si="17"/>
        <v>10.85</v>
      </c>
      <c r="X69" s="21">
        <f t="shared" si="17"/>
        <v>0</v>
      </c>
      <c r="Y69" s="21">
        <f t="shared" si="17"/>
        <v>7</v>
      </c>
      <c r="Z69" s="21">
        <f t="shared" si="17"/>
        <v>3.85</v>
      </c>
      <c r="AA69" s="21">
        <f t="shared" si="17"/>
        <v>0</v>
      </c>
      <c r="AB69" s="77"/>
      <c r="AC69" s="77"/>
      <c r="AD69" s="44"/>
      <c r="AE69" s="44"/>
      <c r="AF69" s="21"/>
      <c r="AG69" s="21"/>
      <c r="AH69" s="21"/>
      <c r="AI69" s="23"/>
      <c r="AJ69" s="86"/>
    </row>
    <row r="70" s="2" customFormat="1" ht="47.1" customHeight="1" spans="1:36">
      <c r="A70" s="15">
        <v>1</v>
      </c>
      <c r="B70" s="49" t="s">
        <v>219</v>
      </c>
      <c r="C70" s="20" t="s">
        <v>43</v>
      </c>
      <c r="D70" s="58" t="s">
        <v>220</v>
      </c>
      <c r="E70" s="49" t="s">
        <v>221</v>
      </c>
      <c r="F70" s="23">
        <v>16.13</v>
      </c>
      <c r="G70" s="23">
        <f>SUM(H70:T70)</f>
        <v>16.13</v>
      </c>
      <c r="H70" s="24"/>
      <c r="I70" s="24"/>
      <c r="J70" s="24"/>
      <c r="K70" s="24"/>
      <c r="L70" s="24"/>
      <c r="M70" s="24">
        <v>16.13</v>
      </c>
      <c r="N70" s="24"/>
      <c r="O70" s="24"/>
      <c r="P70" s="24"/>
      <c r="Q70" s="24"/>
      <c r="R70" s="24"/>
      <c r="S70" s="24"/>
      <c r="T70" s="24"/>
      <c r="U70" s="24">
        <v>16.13</v>
      </c>
      <c r="V70" s="24">
        <v>16.13</v>
      </c>
      <c r="W70" s="24">
        <f>X70+Y70+Z70+AA70</f>
        <v>0</v>
      </c>
      <c r="X70" s="24">
        <v>0</v>
      </c>
      <c r="Y70" s="24"/>
      <c r="Z70" s="24"/>
      <c r="AA70" s="24"/>
      <c r="AB70" s="78" t="s">
        <v>56</v>
      </c>
      <c r="AC70" s="76"/>
      <c r="AD70" s="44">
        <v>20220310</v>
      </c>
      <c r="AE70" s="44">
        <v>20220510</v>
      </c>
      <c r="AF70" s="35" t="s">
        <v>100</v>
      </c>
      <c r="AG70" s="35" t="s">
        <v>222</v>
      </c>
      <c r="AH70" s="35" t="s">
        <v>222</v>
      </c>
      <c r="AI70" s="35" t="s">
        <v>63</v>
      </c>
      <c r="AJ70" s="86"/>
    </row>
    <row r="71" s="2" customFormat="1" ht="47.1" customHeight="1" spans="1:36">
      <c r="A71" s="15">
        <v>2</v>
      </c>
      <c r="B71" s="50" t="s">
        <v>223</v>
      </c>
      <c r="C71" s="26" t="s">
        <v>43</v>
      </c>
      <c r="D71" s="87" t="s">
        <v>224</v>
      </c>
      <c r="E71" s="50" t="s">
        <v>225</v>
      </c>
      <c r="F71" s="23">
        <v>2.5</v>
      </c>
      <c r="G71" s="23">
        <v>2.5</v>
      </c>
      <c r="H71" s="24"/>
      <c r="I71" s="24"/>
      <c r="J71" s="24"/>
      <c r="K71" s="24"/>
      <c r="L71" s="24">
        <v>2.5</v>
      </c>
      <c r="M71" s="24"/>
      <c r="N71" s="24"/>
      <c r="O71" s="24"/>
      <c r="P71" s="24"/>
      <c r="Q71" s="24"/>
      <c r="R71" s="24"/>
      <c r="S71" s="24"/>
      <c r="T71" s="24"/>
      <c r="U71" s="24">
        <v>2</v>
      </c>
      <c r="V71" s="24">
        <v>2</v>
      </c>
      <c r="W71" s="24">
        <f>X71+Y71+Z71+AA71</f>
        <v>0.5</v>
      </c>
      <c r="X71" s="24"/>
      <c r="Y71" s="24"/>
      <c r="Z71" s="24">
        <v>0.5</v>
      </c>
      <c r="AA71" s="24"/>
      <c r="AB71" s="74" t="s">
        <v>46</v>
      </c>
      <c r="AC71" s="76"/>
      <c r="AD71" s="44"/>
      <c r="AE71" s="44"/>
      <c r="AF71" s="37" t="s">
        <v>47</v>
      </c>
      <c r="AG71" s="37" t="s">
        <v>222</v>
      </c>
      <c r="AH71" s="37" t="s">
        <v>222</v>
      </c>
      <c r="AI71" s="37" t="s">
        <v>111</v>
      </c>
      <c r="AJ71" s="86"/>
    </row>
    <row r="72" s="2" customFormat="1" ht="47.1" customHeight="1" spans="1:36">
      <c r="A72" s="15">
        <v>3</v>
      </c>
      <c r="B72" s="50" t="s">
        <v>226</v>
      </c>
      <c r="C72" s="26" t="s">
        <v>43</v>
      </c>
      <c r="D72" s="87" t="s">
        <v>222</v>
      </c>
      <c r="E72" s="50" t="s">
        <v>227</v>
      </c>
      <c r="F72" s="23">
        <v>2.5</v>
      </c>
      <c r="G72" s="23">
        <f>SUM(H72:T72)</f>
        <v>2.5</v>
      </c>
      <c r="H72" s="24"/>
      <c r="I72" s="24"/>
      <c r="J72" s="24"/>
      <c r="K72" s="24"/>
      <c r="L72" s="24">
        <v>2.5</v>
      </c>
      <c r="M72" s="24"/>
      <c r="N72" s="24"/>
      <c r="O72" s="24"/>
      <c r="P72" s="24"/>
      <c r="Q72" s="24"/>
      <c r="R72" s="24"/>
      <c r="S72" s="24"/>
      <c r="T72" s="24"/>
      <c r="U72" s="24">
        <v>2.5</v>
      </c>
      <c r="V72" s="24">
        <v>2.5</v>
      </c>
      <c r="W72" s="24">
        <f>X72+Y72+Z72+AA72</f>
        <v>0</v>
      </c>
      <c r="X72" s="24"/>
      <c r="Y72" s="24"/>
      <c r="Z72" s="24">
        <v>0</v>
      </c>
      <c r="AA72" s="24"/>
      <c r="AB72" s="78" t="s">
        <v>56</v>
      </c>
      <c r="AC72" s="76"/>
      <c r="AD72" s="44">
        <v>20220710</v>
      </c>
      <c r="AE72" s="44">
        <v>20220810</v>
      </c>
      <c r="AF72" s="37" t="s">
        <v>47</v>
      </c>
      <c r="AG72" s="35" t="s">
        <v>222</v>
      </c>
      <c r="AH72" s="35" t="s">
        <v>222</v>
      </c>
      <c r="AI72" s="37" t="s">
        <v>114</v>
      </c>
      <c r="AJ72" s="86"/>
    </row>
    <row r="73" s="2" customFormat="1" ht="39.95" customHeight="1" spans="1:36">
      <c r="A73" s="15"/>
      <c r="B73" s="39" t="s">
        <v>228</v>
      </c>
      <c r="C73" s="21">
        <v>3</v>
      </c>
      <c r="D73" s="48"/>
      <c r="E73" s="48">
        <f>A72</f>
        <v>3</v>
      </c>
      <c r="F73" s="23">
        <f>SUM(F70:F72)</f>
        <v>21.13</v>
      </c>
      <c r="G73" s="23">
        <f t="shared" ref="G73:AA73" si="18">SUM(G70:G72)</f>
        <v>21.13</v>
      </c>
      <c r="H73" s="23">
        <f t="shared" si="18"/>
        <v>0</v>
      </c>
      <c r="I73" s="23">
        <f t="shared" si="18"/>
        <v>0</v>
      </c>
      <c r="J73" s="23">
        <f t="shared" si="18"/>
        <v>0</v>
      </c>
      <c r="K73" s="23">
        <f t="shared" si="18"/>
        <v>0</v>
      </c>
      <c r="L73" s="23">
        <f t="shared" si="18"/>
        <v>5</v>
      </c>
      <c r="M73" s="23">
        <f t="shared" si="18"/>
        <v>16.13</v>
      </c>
      <c r="N73" s="23">
        <f t="shared" si="18"/>
        <v>0</v>
      </c>
      <c r="O73" s="23">
        <f t="shared" si="18"/>
        <v>0</v>
      </c>
      <c r="P73" s="23">
        <f t="shared" si="18"/>
        <v>0</v>
      </c>
      <c r="Q73" s="23">
        <f t="shared" si="18"/>
        <v>0</v>
      </c>
      <c r="R73" s="23">
        <f t="shared" si="18"/>
        <v>0</v>
      </c>
      <c r="S73" s="23">
        <f t="shared" si="18"/>
        <v>0</v>
      </c>
      <c r="T73" s="23">
        <f t="shared" si="18"/>
        <v>0</v>
      </c>
      <c r="U73" s="23">
        <f t="shared" si="18"/>
        <v>20.63</v>
      </c>
      <c r="V73" s="23">
        <f t="shared" si="18"/>
        <v>20.63</v>
      </c>
      <c r="W73" s="23">
        <f t="shared" si="18"/>
        <v>0.5</v>
      </c>
      <c r="X73" s="23">
        <f t="shared" si="18"/>
        <v>0</v>
      </c>
      <c r="Y73" s="23">
        <f t="shared" si="18"/>
        <v>0</v>
      </c>
      <c r="Z73" s="23">
        <f t="shared" si="18"/>
        <v>0.5</v>
      </c>
      <c r="AA73" s="23">
        <f t="shared" si="18"/>
        <v>0</v>
      </c>
      <c r="AB73" s="74" t="s">
        <v>46</v>
      </c>
      <c r="AC73" s="76"/>
      <c r="AD73" s="44"/>
      <c r="AE73" s="44"/>
      <c r="AF73" s="23"/>
      <c r="AG73" s="23"/>
      <c r="AH73" s="23"/>
      <c r="AI73" s="23"/>
      <c r="AJ73" s="86"/>
    </row>
    <row r="74" s="2" customFormat="1" ht="47.1" customHeight="1" spans="1:36">
      <c r="A74" s="15">
        <v>1</v>
      </c>
      <c r="B74" s="54" t="s">
        <v>229</v>
      </c>
      <c r="C74" s="89" t="s">
        <v>43</v>
      </c>
      <c r="D74" s="53" t="s">
        <v>230</v>
      </c>
      <c r="E74" s="88"/>
      <c r="F74" s="23">
        <v>30.5</v>
      </c>
      <c r="G74" s="23">
        <v>30.5</v>
      </c>
      <c r="H74" s="24"/>
      <c r="I74" s="24"/>
      <c r="J74" s="24">
        <v>30.5</v>
      </c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>
        <v>21.35</v>
      </c>
      <c r="V74" s="24">
        <v>21.35</v>
      </c>
      <c r="W74" s="24">
        <f>X74+Y74+Z74+AA74</f>
        <v>9.15</v>
      </c>
      <c r="X74" s="24"/>
      <c r="Y74" s="24">
        <v>9.15</v>
      </c>
      <c r="Z74" s="24"/>
      <c r="AA74" s="24"/>
      <c r="AB74" s="78"/>
      <c r="AC74" s="76"/>
      <c r="AD74" s="44"/>
      <c r="AE74" s="44"/>
      <c r="AF74" s="37" t="s">
        <v>47</v>
      </c>
      <c r="AG74" s="35" t="s">
        <v>230</v>
      </c>
      <c r="AH74" s="35" t="s">
        <v>230</v>
      </c>
      <c r="AI74" s="35" t="s">
        <v>200</v>
      </c>
      <c r="AJ74" s="86"/>
    </row>
    <row r="75" s="2" customFormat="1" ht="47.1" customHeight="1" spans="1:36">
      <c r="A75" s="15">
        <v>2</v>
      </c>
      <c r="B75" s="49" t="s">
        <v>231</v>
      </c>
      <c r="C75" s="20" t="s">
        <v>43</v>
      </c>
      <c r="D75" s="58" t="s">
        <v>232</v>
      </c>
      <c r="E75" s="49" t="s">
        <v>233</v>
      </c>
      <c r="F75" s="23">
        <v>16</v>
      </c>
      <c r="G75" s="23">
        <f t="shared" ref="G75:G82" si="19">SUM(H75:T75)</f>
        <v>16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>
        <v>16</v>
      </c>
      <c r="S75" s="24"/>
      <c r="T75" s="24"/>
      <c r="U75" s="24">
        <v>16</v>
      </c>
      <c r="V75" s="24">
        <v>16</v>
      </c>
      <c r="W75" s="24">
        <f>X75+Y75+Z75+AA75</f>
        <v>0</v>
      </c>
      <c r="X75" s="24"/>
      <c r="Y75" s="24">
        <v>0</v>
      </c>
      <c r="Z75" s="24"/>
      <c r="AA75" s="24"/>
      <c r="AB75" s="78" t="s">
        <v>56</v>
      </c>
      <c r="AC75" s="76"/>
      <c r="AD75" s="44">
        <v>20220427</v>
      </c>
      <c r="AE75" s="44">
        <v>20220615</v>
      </c>
      <c r="AF75" s="35" t="s">
        <v>100</v>
      </c>
      <c r="AG75" s="35" t="s">
        <v>222</v>
      </c>
      <c r="AH75" s="35" t="s">
        <v>222</v>
      </c>
      <c r="AI75" s="35" t="s">
        <v>63</v>
      </c>
      <c r="AJ75" s="86"/>
    </row>
    <row r="76" s="2" customFormat="1" ht="39.95" customHeight="1" spans="1:36">
      <c r="A76" s="15"/>
      <c r="B76" s="39" t="s">
        <v>234</v>
      </c>
      <c r="C76" s="21">
        <v>2</v>
      </c>
      <c r="D76" s="48"/>
      <c r="E76" s="48">
        <f t="shared" ref="E76:E80" si="20">A75</f>
        <v>2</v>
      </c>
      <c r="F76" s="23">
        <f>SUM(F74:F75)</f>
        <v>46.5</v>
      </c>
      <c r="G76" s="23">
        <f t="shared" ref="G76:AA76" si="21">SUM(G74:G75)</f>
        <v>46.5</v>
      </c>
      <c r="H76" s="23">
        <f t="shared" si="21"/>
        <v>0</v>
      </c>
      <c r="I76" s="23">
        <f t="shared" si="21"/>
        <v>0</v>
      </c>
      <c r="J76" s="23">
        <f t="shared" si="21"/>
        <v>30.5</v>
      </c>
      <c r="K76" s="23">
        <f t="shared" si="21"/>
        <v>0</v>
      </c>
      <c r="L76" s="23">
        <f t="shared" si="21"/>
        <v>0</v>
      </c>
      <c r="M76" s="23">
        <f t="shared" si="21"/>
        <v>0</v>
      </c>
      <c r="N76" s="23">
        <f t="shared" si="21"/>
        <v>0</v>
      </c>
      <c r="O76" s="23">
        <f t="shared" si="21"/>
        <v>0</v>
      </c>
      <c r="P76" s="23">
        <f t="shared" si="21"/>
        <v>0</v>
      </c>
      <c r="Q76" s="23">
        <f t="shared" si="21"/>
        <v>0</v>
      </c>
      <c r="R76" s="23">
        <f t="shared" si="21"/>
        <v>16</v>
      </c>
      <c r="S76" s="23">
        <f t="shared" si="21"/>
        <v>0</v>
      </c>
      <c r="T76" s="23">
        <f t="shared" si="21"/>
        <v>0</v>
      </c>
      <c r="U76" s="23">
        <f t="shared" si="21"/>
        <v>37.35</v>
      </c>
      <c r="V76" s="23">
        <f t="shared" si="21"/>
        <v>37.35</v>
      </c>
      <c r="W76" s="23">
        <f t="shared" si="21"/>
        <v>9.15</v>
      </c>
      <c r="X76" s="23">
        <f t="shared" si="21"/>
        <v>0</v>
      </c>
      <c r="Y76" s="23">
        <f t="shared" si="21"/>
        <v>9.15</v>
      </c>
      <c r="Z76" s="23">
        <f t="shared" si="21"/>
        <v>0</v>
      </c>
      <c r="AA76" s="23">
        <f t="shared" si="21"/>
        <v>0</v>
      </c>
      <c r="AB76" s="76"/>
      <c r="AC76" s="76"/>
      <c r="AD76" s="44"/>
      <c r="AE76" s="44"/>
      <c r="AF76" s="23"/>
      <c r="AG76" s="23"/>
      <c r="AH76" s="23"/>
      <c r="AI76" s="23"/>
      <c r="AJ76" s="86"/>
    </row>
    <row r="77" s="2" customFormat="1" ht="77.1" customHeight="1" spans="1:36">
      <c r="A77" s="15">
        <v>1</v>
      </c>
      <c r="B77" s="29" t="s">
        <v>235</v>
      </c>
      <c r="C77" s="26" t="s">
        <v>43</v>
      </c>
      <c r="D77" s="87" t="s">
        <v>236</v>
      </c>
      <c r="E77" s="50" t="s">
        <v>237</v>
      </c>
      <c r="F77" s="23">
        <v>1500</v>
      </c>
      <c r="G77" s="23">
        <f t="shared" si="19"/>
        <v>745.63</v>
      </c>
      <c r="H77" s="24">
        <v>651</v>
      </c>
      <c r="I77" s="24"/>
      <c r="J77" s="24">
        <v>88.38</v>
      </c>
      <c r="K77" s="24"/>
      <c r="L77" s="24">
        <v>6.25</v>
      </c>
      <c r="M77" s="24"/>
      <c r="N77" s="24"/>
      <c r="O77" s="24"/>
      <c r="P77" s="24"/>
      <c r="Q77" s="24"/>
      <c r="R77" s="24"/>
      <c r="S77" s="24"/>
      <c r="T77" s="24"/>
      <c r="U77" s="24">
        <v>745.63</v>
      </c>
      <c r="V77" s="24">
        <v>745.63</v>
      </c>
      <c r="W77" s="24">
        <f>X77+Y77+Z77+AA77</f>
        <v>0</v>
      </c>
      <c r="X77" s="24">
        <v>0</v>
      </c>
      <c r="Y77" s="24">
        <v>0</v>
      </c>
      <c r="Z77" s="24">
        <v>0</v>
      </c>
      <c r="AA77" s="24"/>
      <c r="AB77" s="78" t="s">
        <v>56</v>
      </c>
      <c r="AC77" s="76"/>
      <c r="AD77" s="44">
        <v>20220531</v>
      </c>
      <c r="AE77" s="44"/>
      <c r="AF77" s="37" t="s">
        <v>47</v>
      </c>
      <c r="AG77" s="37" t="s">
        <v>238</v>
      </c>
      <c r="AH77" s="37" t="s">
        <v>238</v>
      </c>
      <c r="AI77" s="35" t="s">
        <v>72</v>
      </c>
      <c r="AJ77" s="86"/>
    </row>
    <row r="78" s="2" customFormat="1" ht="57.95" customHeight="1" spans="1:36">
      <c r="A78" s="15"/>
      <c r="B78" s="39" t="s">
        <v>239</v>
      </c>
      <c r="C78" s="21">
        <v>1</v>
      </c>
      <c r="D78" s="48"/>
      <c r="E78" s="48">
        <f t="shared" si="20"/>
        <v>1</v>
      </c>
      <c r="F78" s="23">
        <f>SUM(F77:F77)</f>
        <v>1500</v>
      </c>
      <c r="G78" s="23">
        <f>SUM(G77)</f>
        <v>745.63</v>
      </c>
      <c r="H78" s="23">
        <f t="shared" ref="H78:AA78" si="22">SUM(H77)</f>
        <v>651</v>
      </c>
      <c r="I78" s="23">
        <f t="shared" si="22"/>
        <v>0</v>
      </c>
      <c r="J78" s="23">
        <f t="shared" si="22"/>
        <v>88.38</v>
      </c>
      <c r="K78" s="23" t="s">
        <v>68</v>
      </c>
      <c r="L78" s="23">
        <f t="shared" si="22"/>
        <v>6.25</v>
      </c>
      <c r="M78" s="23" t="s">
        <v>68</v>
      </c>
      <c r="N78" s="23" t="s">
        <v>68</v>
      </c>
      <c r="O78" s="23">
        <f t="shared" si="22"/>
        <v>0</v>
      </c>
      <c r="P78" s="23">
        <f t="shared" si="22"/>
        <v>0</v>
      </c>
      <c r="Q78" s="23">
        <f t="shared" si="22"/>
        <v>0</v>
      </c>
      <c r="R78" s="23">
        <f t="shared" si="22"/>
        <v>0</v>
      </c>
      <c r="S78" s="23">
        <f t="shared" si="22"/>
        <v>0</v>
      </c>
      <c r="T78" s="23">
        <f t="shared" si="22"/>
        <v>0</v>
      </c>
      <c r="U78" s="23">
        <f t="shared" si="22"/>
        <v>745.63</v>
      </c>
      <c r="V78" s="23">
        <f t="shared" si="22"/>
        <v>745.63</v>
      </c>
      <c r="W78" s="23">
        <f t="shared" si="22"/>
        <v>0</v>
      </c>
      <c r="X78" s="23">
        <f t="shared" si="22"/>
        <v>0</v>
      </c>
      <c r="Y78" s="23">
        <f t="shared" si="22"/>
        <v>0</v>
      </c>
      <c r="Z78" s="23">
        <f t="shared" si="22"/>
        <v>0</v>
      </c>
      <c r="AA78" s="23">
        <f t="shared" si="22"/>
        <v>0</v>
      </c>
      <c r="AB78" s="78"/>
      <c r="AC78" s="76"/>
      <c r="AD78" s="44"/>
      <c r="AE78" s="44"/>
      <c r="AF78" s="23"/>
      <c r="AG78" s="23"/>
      <c r="AH78" s="23"/>
      <c r="AI78" s="35"/>
      <c r="AJ78" s="86"/>
    </row>
    <row r="79" s="2" customFormat="1" ht="77.1" customHeight="1" spans="1:36">
      <c r="A79" s="15">
        <v>1</v>
      </c>
      <c r="B79" s="29" t="s">
        <v>240</v>
      </c>
      <c r="C79" s="26" t="s">
        <v>43</v>
      </c>
      <c r="D79" s="48" t="s">
        <v>50</v>
      </c>
      <c r="E79" s="19" t="s">
        <v>241</v>
      </c>
      <c r="F79" s="23">
        <v>110</v>
      </c>
      <c r="G79" s="23">
        <f t="shared" si="19"/>
        <v>91.42</v>
      </c>
      <c r="H79" s="24"/>
      <c r="I79" s="24"/>
      <c r="J79" s="24">
        <v>41.42</v>
      </c>
      <c r="K79" s="24"/>
      <c r="L79" s="24">
        <v>50</v>
      </c>
      <c r="M79" s="24"/>
      <c r="N79" s="24"/>
      <c r="O79" s="24"/>
      <c r="P79" s="24"/>
      <c r="Q79" s="24"/>
      <c r="R79" s="24"/>
      <c r="S79" s="24"/>
      <c r="T79" s="24"/>
      <c r="U79" s="24">
        <v>91.42</v>
      </c>
      <c r="V79" s="24">
        <v>91.42</v>
      </c>
      <c r="W79" s="24">
        <f>X79+Y79+Z79+AA79</f>
        <v>0</v>
      </c>
      <c r="X79" s="24"/>
      <c r="Y79" s="24">
        <v>0</v>
      </c>
      <c r="Z79" s="24">
        <v>0</v>
      </c>
      <c r="AA79" s="24"/>
      <c r="AB79" s="91" t="s">
        <v>56</v>
      </c>
      <c r="AC79" s="76"/>
      <c r="AD79" s="44">
        <v>20220128</v>
      </c>
      <c r="AE79" s="44"/>
      <c r="AF79" s="37" t="s">
        <v>47</v>
      </c>
      <c r="AG79" s="37" t="s">
        <v>238</v>
      </c>
      <c r="AH79" s="37" t="s">
        <v>238</v>
      </c>
      <c r="AI79" s="35" t="s">
        <v>242</v>
      </c>
      <c r="AJ79" s="86"/>
    </row>
    <row r="80" s="2" customFormat="1" ht="72.95" customHeight="1" spans="1:36">
      <c r="A80" s="15"/>
      <c r="B80" s="90" t="s">
        <v>243</v>
      </c>
      <c r="C80" s="21">
        <v>1</v>
      </c>
      <c r="D80" s="48"/>
      <c r="E80" s="48">
        <f t="shared" si="20"/>
        <v>1</v>
      </c>
      <c r="F80" s="23">
        <f>SUM(F79:F79)</f>
        <v>110</v>
      </c>
      <c r="G80" s="23">
        <f t="shared" si="19"/>
        <v>91.42</v>
      </c>
      <c r="H80" s="24">
        <f t="shared" ref="H80:L80" si="23">SUM(H79:H79)</f>
        <v>0</v>
      </c>
      <c r="I80" s="24"/>
      <c r="J80" s="24">
        <f t="shared" si="23"/>
        <v>41.42</v>
      </c>
      <c r="K80" s="24"/>
      <c r="L80" s="24">
        <f t="shared" si="23"/>
        <v>50</v>
      </c>
      <c r="M80" s="24"/>
      <c r="N80" s="24"/>
      <c r="O80" s="24"/>
      <c r="P80" s="24"/>
      <c r="Q80" s="24"/>
      <c r="R80" s="24"/>
      <c r="S80" s="24"/>
      <c r="T80" s="24"/>
      <c r="U80" s="24">
        <v>91.42</v>
      </c>
      <c r="V80" s="24">
        <v>91.42</v>
      </c>
      <c r="W80" s="24">
        <f>X80+Y80+Z80+AA80</f>
        <v>0</v>
      </c>
      <c r="X80" s="24"/>
      <c r="Y80" s="24">
        <v>0</v>
      </c>
      <c r="Z80" s="24">
        <v>0</v>
      </c>
      <c r="AA80" s="24"/>
      <c r="AB80" s="76"/>
      <c r="AC80" s="76"/>
      <c r="AD80" s="44"/>
      <c r="AE80" s="44"/>
      <c r="AF80" s="23"/>
      <c r="AG80" s="23"/>
      <c r="AH80" s="23"/>
      <c r="AI80" s="35"/>
      <c r="AJ80" s="86"/>
    </row>
    <row r="81" s="2" customFormat="1" ht="77.1" customHeight="1" spans="1:36">
      <c r="A81" s="15">
        <v>1</v>
      </c>
      <c r="B81" s="29" t="s">
        <v>244</v>
      </c>
      <c r="C81" s="26" t="s">
        <v>43</v>
      </c>
      <c r="D81" s="48" t="s">
        <v>50</v>
      </c>
      <c r="E81" s="19" t="s">
        <v>245</v>
      </c>
      <c r="F81" s="23">
        <v>20</v>
      </c>
      <c r="G81" s="23">
        <f t="shared" si="19"/>
        <v>29.5</v>
      </c>
      <c r="H81" s="24"/>
      <c r="I81" s="24"/>
      <c r="J81" s="24">
        <v>9.5</v>
      </c>
      <c r="K81" s="24"/>
      <c r="L81" s="24">
        <v>20</v>
      </c>
      <c r="M81" s="24"/>
      <c r="N81" s="24"/>
      <c r="O81" s="24"/>
      <c r="P81" s="24"/>
      <c r="Q81" s="24"/>
      <c r="R81" s="24"/>
      <c r="S81" s="24"/>
      <c r="T81" s="24"/>
      <c r="U81" s="24">
        <v>23.6</v>
      </c>
      <c r="V81" s="24">
        <v>23.6</v>
      </c>
      <c r="W81" s="24">
        <f>X81+Y81+Z81+AA81</f>
        <v>5.9</v>
      </c>
      <c r="X81" s="24"/>
      <c r="Y81" s="24">
        <v>1.9</v>
      </c>
      <c r="Z81" s="24">
        <v>4</v>
      </c>
      <c r="AA81" s="24"/>
      <c r="AB81" s="74" t="s">
        <v>46</v>
      </c>
      <c r="AC81" s="76"/>
      <c r="AD81" s="44"/>
      <c r="AE81" s="44"/>
      <c r="AF81" s="37" t="s">
        <v>47</v>
      </c>
      <c r="AG81" s="37" t="s">
        <v>246</v>
      </c>
      <c r="AH81" s="37" t="s">
        <v>246</v>
      </c>
      <c r="AI81" s="35" t="s">
        <v>247</v>
      </c>
      <c r="AJ81" s="86"/>
    </row>
    <row r="82" s="2" customFormat="1" ht="72.95" customHeight="1" spans="1:36">
      <c r="A82" s="15"/>
      <c r="B82" s="90" t="s">
        <v>248</v>
      </c>
      <c r="C82" s="21">
        <v>1</v>
      </c>
      <c r="D82" s="48"/>
      <c r="E82" s="48">
        <f>A81</f>
        <v>1</v>
      </c>
      <c r="F82" s="23">
        <f>SUM(F81:F81)</f>
        <v>20</v>
      </c>
      <c r="G82" s="23">
        <f t="shared" si="19"/>
        <v>29.5</v>
      </c>
      <c r="H82" s="24">
        <f>SUM(H81:H81)</f>
        <v>0</v>
      </c>
      <c r="I82" s="24"/>
      <c r="J82" s="24">
        <f>SUM(J81:J81)</f>
        <v>9.5</v>
      </c>
      <c r="K82" s="24"/>
      <c r="L82" s="24">
        <f>SUM(L81:L81)</f>
        <v>20</v>
      </c>
      <c r="M82" s="24">
        <f t="shared" ref="M82:AA82" si="24">SUM(M81:M81)</f>
        <v>0</v>
      </c>
      <c r="N82" s="24">
        <f t="shared" si="24"/>
        <v>0</v>
      </c>
      <c r="O82" s="24">
        <f t="shared" si="24"/>
        <v>0</v>
      </c>
      <c r="P82" s="24">
        <f t="shared" si="24"/>
        <v>0</v>
      </c>
      <c r="Q82" s="24">
        <f t="shared" si="24"/>
        <v>0</v>
      </c>
      <c r="R82" s="24">
        <f t="shared" si="24"/>
        <v>0</v>
      </c>
      <c r="S82" s="24">
        <f t="shared" si="24"/>
        <v>0</v>
      </c>
      <c r="T82" s="24">
        <f t="shared" si="24"/>
        <v>0</v>
      </c>
      <c r="U82" s="24">
        <f t="shared" si="24"/>
        <v>23.6</v>
      </c>
      <c r="V82" s="24">
        <f t="shared" si="24"/>
        <v>23.6</v>
      </c>
      <c r="W82" s="24">
        <f t="shared" si="24"/>
        <v>5.9</v>
      </c>
      <c r="X82" s="24">
        <f t="shared" si="24"/>
        <v>0</v>
      </c>
      <c r="Y82" s="24">
        <f t="shared" si="24"/>
        <v>1.9</v>
      </c>
      <c r="Z82" s="24">
        <f t="shared" si="24"/>
        <v>4</v>
      </c>
      <c r="AA82" s="24">
        <f t="shared" si="24"/>
        <v>0</v>
      </c>
      <c r="AB82" s="76"/>
      <c r="AC82" s="76"/>
      <c r="AD82" s="44"/>
      <c r="AE82" s="44"/>
      <c r="AF82" s="23"/>
      <c r="AG82" s="23"/>
      <c r="AH82" s="23"/>
      <c r="AI82" s="35"/>
      <c r="AJ82" s="86"/>
    </row>
  </sheetData>
  <mergeCells count="21">
    <mergeCell ref="H3:L3"/>
    <mergeCell ref="M3:T3"/>
    <mergeCell ref="U3:W3"/>
    <mergeCell ref="X3:AA3"/>
    <mergeCell ref="A3:A4"/>
    <mergeCell ref="B3:B4"/>
    <mergeCell ref="C3:C4"/>
    <mergeCell ref="D3:D4"/>
    <mergeCell ref="E3:E4"/>
    <mergeCell ref="F3:F4"/>
    <mergeCell ref="G3:G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1:AJ2"/>
  </mergeCells>
  <pageMargins left="0.196527777777778" right="0.118055555555556" top="0.354166666666667" bottom="0.354166666666667" header="0.393055555555556" footer="0.393055555555556"/>
  <pageSetup paperSize="9" scale="36" fitToHeight="0" orientation="landscape"/>
  <headerFooter>
    <oddFooter>&amp;C第 &amp;P 页，共 &amp;N 页</oddFooter>
  </headerFooter>
  <ignoredErrors>
    <ignoredError sqref="W20 U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Administrator</cp:lastModifiedBy>
  <cp:revision>1</cp:revision>
  <dcterms:created xsi:type="dcterms:W3CDTF">2012-07-10T01:45:00Z</dcterms:created>
  <cp:lastPrinted>2020-09-21T07:33:00Z</cp:lastPrinted>
  <dcterms:modified xsi:type="dcterms:W3CDTF">2024-04-12T01:11:34Z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1481DDCA110E458EA88069A5EBCB06C9</vt:lpwstr>
  </property>
</Properties>
</file>