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090" tabRatio="722" firstSheet="5" activeTab="6"/>
  </bookViews>
  <sheets>
    <sheet name="1-1一般公共预算收入情况表" sheetId="1" r:id="rId1"/>
    <sheet name="1-2一般公共预算支出情况表" sheetId="2" r:id="rId2"/>
    <sheet name="1-3本级一般公共预算收入情况表" sheetId="3" r:id="rId3"/>
    <sheet name="1-4本级一般公共预算支出情况表（公开到项级）" sheetId="4" r:id="rId4"/>
    <sheet name="1-5本级一般公共预算基本支出情况表（公开到款级）" sheetId="5" r:id="rId5"/>
    <sheet name="1-6本级一般公共预算支出表（州对下转移支付项目）" sheetId="6" r:id="rId6"/>
    <sheet name="1-6-1本级一般公共预算支出表（县对下转移支付地区）" sheetId="34" r:id="rId7"/>
    <sheet name="1-7楚雄州分地区税收返还和转移支付预算表" sheetId="7" r:id="rId8"/>
    <sheet name="1-8本级“三公”经费预算财政拨款情况统计表" sheetId="8" r:id="rId9"/>
    <sheet name="2-1政府性基金预算收入情况表" sheetId="9" r:id="rId10"/>
    <sheet name="2-1-1政府性基金预算收入情况表2019年" sheetId="35" r:id="rId11"/>
    <sheet name="2-2政府性基金预算支出情况表" sheetId="10" r:id="rId12"/>
    <sheet name="2-2-1政府性基金预算支出情况表 2019年" sheetId="36" r:id="rId13"/>
    <sheet name="2-3本级政府性基金预算收入情况表" sheetId="11" r:id="rId14"/>
    <sheet name="2-4本级政府性基金预算支出情况表（公开到项级）" sheetId="12" r:id="rId15"/>
    <sheet name="2-5本级政府性基金支出表（对下转移支付）" sheetId="13" r:id="rId16"/>
    <sheet name="3-1国有资本经营收入预算情况表" sheetId="14" r:id="rId17"/>
    <sheet name="3-2国有资本经营支出预算情况表" sheetId="15" r:id="rId18"/>
    <sheet name="3-3本级国有资本经营收入预算情况表" sheetId="16" r:id="rId19"/>
    <sheet name="3-4本级国有资本经营支出预算情况表（公开到项级）" sheetId="17" r:id="rId20"/>
    <sheet name="3-5 国有资本经营预算转移支付表 （分县市）" sheetId="18" r:id="rId21"/>
    <sheet name="3-6 国有资本经营预算转移支付表（分项目）" sheetId="19" r:id="rId22"/>
    <sheet name="4-1社会保险基金收入预算情况表" sheetId="20" r:id="rId23"/>
    <sheet name="4-2社会保险基金支出预算情况表" sheetId="21" r:id="rId24"/>
    <sheet name="4-3本级社会保险基金收入预算情况表" sheetId="22" r:id="rId25"/>
    <sheet name="4-4本级社会保险基金支出预算情况表" sheetId="23" r:id="rId26"/>
    <sheet name="5-1   2019年地方政府债务限额及余额预算情况表" sheetId="24" r:id="rId27"/>
    <sheet name="5-2  2019年地方政府一般债务余额情况表" sheetId="25" r:id="rId28"/>
    <sheet name="5-3  本级2019年地方政府一般债务余额情况表" sheetId="26" r:id="rId29"/>
    <sheet name="5-4 2019年地方政府专项债务余额情况表" sheetId="27" r:id="rId30"/>
    <sheet name="5-5 本级2019年地方政府专项债务余额情况表（本级）" sheetId="28" r:id="rId31"/>
    <sheet name="5-6 地方政府债券发行及还本付息情况表" sheetId="29" r:id="rId32"/>
    <sheet name="5-7 2020年本级政府专项债务限额和余额情况表" sheetId="30" r:id="rId33"/>
    <sheet name="5-8 2020年年初新增地方政府债券资金安排表" sheetId="31" r:id="rId34"/>
    <sheet name="6-1重大政策和重点项目绩效目标表" sheetId="32" r:id="rId35"/>
    <sheet name="6-2重点工作情况解释说明汇总表" sheetId="33" r:id="rId36"/>
  </sheets>
  <externalReferences>
    <externalReference r:id="rId37"/>
    <externalReference r:id="rId38"/>
    <externalReference r:id="rId39"/>
  </externalReferences>
  <definedNames>
    <definedName name="_xlnm._FilterDatabase" localSheetId="0" hidden="1">'1-1一般公共预算收入情况表'!$A$4:$E$40</definedName>
    <definedName name="_xlnm._FilterDatabase" localSheetId="1" hidden="1">'1-2一般公共预算支出情况表'!$A$3:$F$38</definedName>
    <definedName name="_xlnm._FilterDatabase" localSheetId="2" hidden="1">'1-3本级一般公共预算收入情况表'!$A$3:$D$28</definedName>
    <definedName name="_xlnm._FilterDatabase" localSheetId="3" hidden="1">'1-4本级一般公共预算支出情况表（公开到项级）'!$A$3:$D$1317</definedName>
    <definedName name="_xlnm._FilterDatabase" localSheetId="4" hidden="1">'1-5本级一般公共预算基本支出情况表（公开到款级）'!$A$3:$B$31</definedName>
    <definedName name="_xlnm._FilterDatabase" localSheetId="5" hidden="1">'1-6本级一般公共预算支出表（州对下转移支付项目）'!$A$3:$B$23</definedName>
    <definedName name="_xlnm._FilterDatabase" localSheetId="6" hidden="1">'1-6-1本级一般公共预算支出表（县对下转移支付地区）'!$A$3:$B$14</definedName>
    <definedName name="_xlnm._FilterDatabase" localSheetId="9" hidden="1">'2-1政府性基金预算收入情况表'!$A$3:$D$32</definedName>
    <definedName name="_xlnm._FilterDatabase" localSheetId="10" hidden="1">'2-1-1政府性基金预算收入情况表2019年'!$A$3:$C$32</definedName>
    <definedName name="_xlnm._FilterDatabase" localSheetId="11" hidden="1">'2-2政府性基金预算支出情况表'!$A$3:$D$48</definedName>
    <definedName name="_xlnm._FilterDatabase" localSheetId="12" hidden="1">'2-2-1政府性基金预算支出情况表 2019年'!$A$3:$C$48</definedName>
    <definedName name="_xlnm._FilterDatabase" localSheetId="13" hidden="1">'2-3本级政府性基金预算收入情况表'!$A$3:$D$29</definedName>
    <definedName name="_xlnm._FilterDatabase" localSheetId="14" hidden="1">'2-4本级政府性基金预算支出情况表（公开到项级）'!$A$3:$D$55</definedName>
    <definedName name="_xlnm._FilterDatabase" localSheetId="15" hidden="1">'2-5本级政府性基金支出表（对下转移支付）'!$A$3:$D$10</definedName>
    <definedName name="_xlnm._FilterDatabase" localSheetId="16" hidden="1">'3-1国有资本经营收入预算情况表'!$A$3:$D$37</definedName>
    <definedName name="_xlnm._FilterDatabase" localSheetId="17" hidden="1">'3-2国有资本经营支出预算情况表'!$A$3:$D$24</definedName>
    <definedName name="_xlnm._FilterDatabase" localSheetId="18" hidden="1">'3-3本级国有资本经营收入预算情况表'!$A$3:$D$23</definedName>
    <definedName name="_xlnm._FilterDatabase" localSheetId="19" hidden="1">'3-4本级国有资本经营支出预算情况表（公开到项级）'!$A$3:$D$16</definedName>
    <definedName name="_xlnm._FilterDatabase" localSheetId="22" hidden="1">'4-1社会保险基金收入预算情况表'!$A$3:$D$41</definedName>
    <definedName name="_xlnm._FilterDatabase" localSheetId="23" hidden="1">'4-2社会保险基金支出预算情况表'!$A$3:$D$24</definedName>
    <definedName name="_xlnm._FilterDatabase" localSheetId="24" hidden="1">'4-3本级社会保险基金收入预算情况表'!$A$3:$D$34</definedName>
    <definedName name="_xlnm._FilterDatabase" localSheetId="25" hidden="1">'4-4本级社会保险基金支出预算情况表'!$A$3:$D$24</definedName>
    <definedName name="_lst_r_地方财政预算表2015年全省汇总_10_科目编码名称" localSheetId="22">[1]_ESList!$A$1:$A$27</definedName>
    <definedName name="_lst_r_地方财政预算表2015年全省汇总_10_科目编码名称" localSheetId="23">[1]_ESList!$A$1:$A$27</definedName>
    <definedName name="_lst_r_地方财政预算表2015年全省汇总_10_科目编码名称" localSheetId="24">[1]_ESList!$A$1:$A$27</definedName>
    <definedName name="_lst_r_地方财政预算表2015年全省汇总_10_科目编码名称" localSheetId="25">[1]_ESList!$A$1:$A$27</definedName>
    <definedName name="_lst_r_地方财政预算表2015年全省汇总_10_科目编码名称">[2]_ESList!$A$1:$A$27</definedName>
    <definedName name="_xlnm.Print_Area" localSheetId="1">'1-2一般公共预算支出情况表'!$A$1:$D$38</definedName>
    <definedName name="_xlnm.Print_Area" localSheetId="2">'1-3本级一般公共预算收入情况表'!$A$1:$D$28</definedName>
    <definedName name="_xlnm.Print_Area" localSheetId="3">'1-4本级一般公共预算支出情况表（公开到项级）'!$A$1:$D$1317</definedName>
    <definedName name="_xlnm.Print_Area" localSheetId="9">'2-1政府性基金预算收入情况表'!$A$1:$D$32</definedName>
    <definedName name="_xlnm.Print_Area" localSheetId="11">'2-2政府性基金预算支出情况表'!$A$1:$D$48</definedName>
    <definedName name="_xlnm.Print_Area" localSheetId="13">'2-3本级政府性基金预算收入情况表'!$A$1:$D$29</definedName>
    <definedName name="_xlnm.Print_Area" localSheetId="14">'2-4本级政府性基金预算支出情况表（公开到项级）'!$A$1:$D$55</definedName>
    <definedName name="_xlnm.Print_Area" localSheetId="16">'3-1国有资本经营收入预算情况表'!$A$1:$D$37</definedName>
    <definedName name="_xlnm.Print_Area" localSheetId="17">'3-2国有资本经营支出预算情况表'!$A$1:$D$24</definedName>
    <definedName name="_xlnm.Print_Area" localSheetId="18">'3-3本级国有资本经营收入预算情况表'!$A$1:$D$23</definedName>
    <definedName name="_xlnm.Print_Area" localSheetId="19">'3-4本级国有资本经营支出预算情况表（公开到项级）'!$A$1:$D$16</definedName>
    <definedName name="_xlnm.Print_Area" localSheetId="22">'4-1社会保险基金收入预算情况表'!$A$1:$D$41</definedName>
    <definedName name="_xlnm.Print_Area" localSheetId="23">'4-2社会保险基金支出预算情况表'!$A$1:$D$24</definedName>
    <definedName name="_xlnm.Print_Area" localSheetId="24">'4-3本级社会保险基金收入预算情况表'!$A$1:$D$34</definedName>
    <definedName name="_xlnm.Print_Area" localSheetId="25">'4-4本级社会保险基金支出预算情况表'!$A$1:$D$20</definedName>
    <definedName name="_xlnm.Print_Titles" localSheetId="0">'1-1一般公共预算收入情况表'!$2:$4</definedName>
    <definedName name="_xlnm.Print_Titles" localSheetId="1">'1-2一般公共预算支出情况表'!$1:$3</definedName>
    <definedName name="_xlnm.Print_Titles" localSheetId="2">'1-3本级一般公共预算收入情况表'!$1:$3</definedName>
    <definedName name="_xlnm.Print_Titles" localSheetId="3">'1-4本级一般公共预算支出情况表（公开到项级）'!$1:$3</definedName>
    <definedName name="_xlnm.Print_Titles" localSheetId="9">'2-1政府性基金预算收入情况表'!$1:$3</definedName>
    <definedName name="_xlnm.Print_Titles" localSheetId="11">'2-2政府性基金预算支出情况表'!$1:$3</definedName>
    <definedName name="_xlnm.Print_Titles" localSheetId="13">'2-3本级政府性基金预算收入情况表'!$1:$3</definedName>
    <definedName name="_xlnm.Print_Titles" localSheetId="14">'2-4本级政府性基金预算支出情况表（公开到项级）'!$1:$3</definedName>
    <definedName name="_xlnm.Print_Titles" localSheetId="16">'3-1国有资本经营收入预算情况表'!$1:$3</definedName>
    <definedName name="_xlnm.Print_Titles" localSheetId="17">'3-2国有资本经营支出预算情况表'!$1:$3</definedName>
    <definedName name="_xlnm.Print_Titles" localSheetId="18">'3-3本级国有资本经营收入预算情况表'!$1:$3</definedName>
    <definedName name="_xlnm.Print_Titles" localSheetId="22">'4-1社会保险基金收入预算情况表'!$1:$3</definedName>
    <definedName name="_xlnm.Print_Titles" localSheetId="24">'4-3本级社会保险基金收入预算情况表'!$1:$3</definedName>
    <definedName name="专项收入年初预算数" localSheetId="1">#REF!</definedName>
    <definedName name="专项收入年初预算数" localSheetId="22">#REF!</definedName>
    <definedName name="专项收入年初预算数" localSheetId="23">#REF!</definedName>
    <definedName name="专项收入年初预算数" localSheetId="24">#REF!</definedName>
    <definedName name="专项收入年初预算数" localSheetId="25">#REF!</definedName>
    <definedName name="专项收入年初预算数">#REF!</definedName>
    <definedName name="专项收入全年预计数" localSheetId="1">#REF!</definedName>
    <definedName name="专项收入全年预计数" localSheetId="22">#REF!</definedName>
    <definedName name="专项收入全年预计数" localSheetId="23">#REF!</definedName>
    <definedName name="专项收入全年预计数" localSheetId="24">#REF!</definedName>
    <definedName name="专项收入全年预计数" localSheetId="25">#REF!</definedName>
    <definedName name="专项收入全年预计数">#REF!</definedName>
    <definedName name="_xlnm.Print_Area" localSheetId="4">'1-5本级一般公共预算基本支出情况表（公开到款级）'!$A$1:$B$31</definedName>
    <definedName name="_xlnm.Print_Titles" localSheetId="4">'1-5本级一般公共预算基本支出情况表（公开到款级）'!$1:$3</definedName>
    <definedName name="_xlnm.Print_Area" localSheetId="15">'2-5本级政府性基金支出表（对下转移支付）'!$A$1:$D$10</definedName>
    <definedName name="_xlnm.Print_Titles" localSheetId="15">'2-5本级政府性基金支出表（对下转移支付）'!$1:$3</definedName>
    <definedName name="专项收入年初预算数" localSheetId="15">#REF!</definedName>
    <definedName name="专项收入全年预计数" localSheetId="15">#REF!</definedName>
    <definedName name="专项收入年初预算数" localSheetId="8">#REF!</definedName>
    <definedName name="专项收入全年预计数" localSheetId="8">#REF!</definedName>
    <definedName name="专项收入年初预算数" localSheetId="26">#REF!</definedName>
    <definedName name="专项收入全年预计数" localSheetId="26">#REF!</definedName>
    <definedName name="专项收入年初预算数" localSheetId="27">#REF!</definedName>
    <definedName name="专项收入全年预计数" localSheetId="27">#REF!</definedName>
    <definedName name="专项收入年初预算数" localSheetId="28">#REF!</definedName>
    <definedName name="专项收入全年预计数" localSheetId="28">#REF!</definedName>
    <definedName name="专项收入年初预算数" localSheetId="29">#REF!</definedName>
    <definedName name="专项收入全年预计数" localSheetId="29">#REF!</definedName>
    <definedName name="专项收入年初预算数" localSheetId="30">#REF!</definedName>
    <definedName name="专项收入全年预计数" localSheetId="30">#REF!</definedName>
    <definedName name="专项收入年初预算数" localSheetId="31">#REF!</definedName>
    <definedName name="专项收入全年预计数" localSheetId="31">#REF!</definedName>
    <definedName name="专项收入年初预算数" localSheetId="32">#REF!</definedName>
    <definedName name="专项收入全年预计数" localSheetId="32">#REF!</definedName>
    <definedName name="专项收入年初预算数" localSheetId="33">#REF!</definedName>
    <definedName name="专项收入全年预计数" localSheetId="33">#REF!</definedName>
    <definedName name="专项收入年初预算数" localSheetId="34">#REF!</definedName>
    <definedName name="专项收入全年预计数" localSheetId="34">#REF!</definedName>
    <definedName name="专项收入年初预算数" localSheetId="35">#REF!</definedName>
    <definedName name="专项收入全年预计数" localSheetId="35">#REF!</definedName>
    <definedName name="_xlnm.Print_Area" localSheetId="34">'6-1重大政策和重点项目绩效目标表'!#REF!</definedName>
    <definedName name="_xlnm.Print_Area" localSheetId="7">'1-7楚雄州分地区税收返还和转移支付预算表'!$A$1:$E$16</definedName>
    <definedName name="_xlnm.Print_Titles" localSheetId="7">'1-7楚雄州分地区税收返还和转移支付预算表'!$1:$3</definedName>
    <definedName name="_xlnm.Print_Area" localSheetId="5">'1-6本级一般公共预算支出表（州对下转移支付项目）'!$A$1:$B$23</definedName>
    <definedName name="_xlnm.Print_Titles" localSheetId="5">'1-6本级一般公共预算支出表（州对下转移支付项目）'!$1:$3</definedName>
    <definedName name="_xlnm.Print_Area" localSheetId="6">'1-6-1本级一般公共预算支出表（县对下转移支付地区）'!$A$1:$B$14</definedName>
    <definedName name="_xlnm.Print_Titles" localSheetId="6">'1-6-1本级一般公共预算支出表（县对下转移支付地区）'!$1:$3</definedName>
    <definedName name="_xlnm.Print_Area" localSheetId="10">'2-1-1政府性基金预算收入情况表2019年'!$A$1:$C$32</definedName>
    <definedName name="_xlnm.Print_Titles" localSheetId="10">'2-1-1政府性基金预算收入情况表2019年'!$1:$3</definedName>
    <definedName name="_xlnm.Print_Area" localSheetId="12">'2-2-1政府性基金预算支出情况表 2019年'!$A$1:$C$48</definedName>
    <definedName name="_xlnm.Print_Titles" localSheetId="12">'2-2-1政府性基金预算支出情况表 2019年'!$1:$3</definedName>
  </definedNames>
  <calcPr calcId="144525" concurrentCalc="0"/>
</workbook>
</file>

<file path=xl/sharedStrings.xml><?xml version="1.0" encoding="utf-8"?>
<sst xmlns="http://schemas.openxmlformats.org/spreadsheetml/2006/main" count="2768" uniqueCount="1635">
  <si>
    <t>附件1</t>
  </si>
  <si>
    <t>1-1  2020年楚雄州（姚安县）一般公共预算收入情况表</t>
  </si>
  <si>
    <t>单位：万元</t>
  </si>
  <si>
    <t>项目</t>
  </si>
  <si>
    <t>2019年执行数</t>
  </si>
  <si>
    <t>2020年预算数</t>
  </si>
  <si>
    <t>预算数比上年执行数增长%</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</si>
  <si>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</si>
  <si>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</si>
  <si>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</si>
  <si>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</si>
  <si>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</si>
  <si>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</si>
  <si>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</si>
  <si>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</si>
  <si>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</si>
  <si>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</si>
  <si>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</si>
  <si>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</si>
  <si>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</si>
  <si>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</si>
  <si>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</si>
  <si>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</si>
  <si>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</si>
  <si>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</si>
  <si>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</si>
  <si>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</si>
  <si>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</si>
  <si>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</si>
  <si>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</si>
  <si>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</si>
  <si>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</si>
  <si>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一般公共预算收入</t>
  </si>
  <si>
    <t>地方政府一般债务收入</t>
  </si>
  <si>
    <t>转移性收入</t>
  </si>
  <si>
    <t xml:space="preserve">   返还性收入</t>
  </si>
  <si>
    <t xml:space="preserve">   转移支付收入</t>
  </si>
  <si>
    <t xml:space="preserve">   上年结余收入</t>
  </si>
  <si>
    <t xml:space="preserve">   调入资金</t>
  </si>
  <si>
    <t xml:space="preserve">   接受其他地区援助收入</t>
  </si>
  <si>
    <t xml:space="preserve">   动用预算稳定调节基金</t>
  </si>
  <si>
    <t>各项收入合计</t>
  </si>
  <si>
    <t>1-2  2020年楚雄州（姚安县）一般公共预算支出情况表</t>
  </si>
  <si>
    <t>一、一般公共服务</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</si>
  <si>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</si>
  <si>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</si>
  <si>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</si>
  <si>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</si>
  <si>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</si>
  <si>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</si>
  <si>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</si>
  <si>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</si>
  <si>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</si>
  <si>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</si>
  <si>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</si>
  <si>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</si>
  <si>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</si>
  <si>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</si>
  <si>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</si>
  <si>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</si>
  <si>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</si>
  <si>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</si>
  <si>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</si>
  <si>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</si>
  <si>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</si>
  <si>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二十三、债务付息支出</t>
  </si>
  <si>
    <t>二十四、债务发行费用支出</t>
  </si>
  <si>
    <t>二十五、其他支出</t>
  </si>
  <si>
    <t>一般公共预算支出</t>
  </si>
  <si>
    <t>转移性支出</t>
  </si>
  <si>
    <t xml:space="preserve">    上解支出</t>
  </si>
  <si>
    <t xml:space="preserve">    调出资金</t>
  </si>
  <si>
    <t xml:space="preserve">    安排预算稳定调节基金</t>
  </si>
  <si>
    <t xml:space="preserve">    补充预算周转金</t>
  </si>
  <si>
    <t>地方政府一般债务还本支出</t>
  </si>
  <si>
    <t>年终结转</t>
  </si>
  <si>
    <t>各项支出合计</t>
  </si>
  <si>
    <t>1-3  2020年楚雄州（姚安县）本级一般公共预算收入情况表</t>
  </si>
  <si>
    <t>2019年预算数</t>
  </si>
  <si>
    <t>比上年预算数
增长%</t>
  </si>
  <si>
    <t>本级一般公共预算收入</t>
  </si>
  <si>
    <t xml:space="preserve">  返还性收入</t>
  </si>
  <si>
    <t xml:space="preserve">  转移支付收入</t>
  </si>
  <si>
    <t xml:space="preserve">  上解收入</t>
  </si>
  <si>
    <t xml:space="preserve">  上年结余收入</t>
  </si>
  <si>
    <t xml:space="preserve">  调入资金</t>
  </si>
  <si>
    <t xml:space="preserve">  动用预算稳定调节基金</t>
  </si>
  <si>
    <t>1-4  2020年楚雄州（姚安县）本级一般公共预算支出情况表</t>
  </si>
  <si>
    <t>比上年预算数增长%</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</si>
  <si>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</si>
  <si>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</si>
  <si>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</si>
  <si>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</si>
  <si>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</si>
  <si>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</si>
  <si>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</si>
  <si>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</si>
  <si>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</si>
  <si>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</si>
  <si>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</si>
  <si>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</si>
  <si>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</si>
  <si>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</si>
  <si>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</si>
  <si>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</si>
  <si>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</si>
  <si>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</si>
  <si>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</si>
  <si>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</si>
  <si>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</si>
  <si>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</si>
  <si>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</si>
  <si>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</si>
  <si>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</si>
  <si>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</si>
  <si>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</si>
  <si>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</si>
  <si>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</si>
  <si>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</si>
  <si>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</si>
  <si>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</si>
  <si>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</si>
  <si>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</si>
  <si>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</si>
  <si>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</si>
  <si>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</si>
  <si>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</si>
  <si>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</si>
  <si>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</si>
  <si>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</si>
  <si>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</si>
  <si>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</si>
  <si>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</si>
  <si>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</si>
  <si>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</si>
  <si>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</si>
  <si>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</si>
  <si>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</si>
  <si>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</si>
  <si>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</si>
  <si>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</si>
  <si>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</si>
  <si>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</si>
  <si>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</si>
  <si>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</si>
  <si>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</si>
  <si>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</si>
  <si>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</si>
  <si>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</si>
  <si>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</si>
  <si>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</si>
  <si>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</si>
  <si>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</si>
  <si>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</si>
  <si>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</si>
  <si>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</si>
  <si>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</si>
  <si>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</si>
  <si>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</si>
  <si>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</si>
  <si>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</si>
  <si>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</si>
  <si>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</si>
  <si>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</si>
  <si>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</si>
  <si>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</si>
  <si>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</si>
  <si>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</si>
  <si>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</si>
  <si>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</si>
  <si>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</si>
  <si>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</si>
  <si>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</si>
  <si>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</si>
  <si>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</si>
  <si>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</si>
  <si>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</si>
  <si>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</si>
  <si>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</si>
  <si>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</si>
  <si>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</si>
  <si>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</si>
  <si>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</si>
  <si>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</si>
  <si>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</si>
  <si>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</si>
  <si>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</si>
  <si>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</si>
  <si>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</si>
  <si>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</si>
  <si>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</si>
  <si>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</si>
  <si>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</si>
  <si>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</si>
  <si>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</si>
  <si>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</si>
  <si>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</si>
  <si>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</si>
  <si>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</si>
  <si>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</si>
  <si>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</si>
  <si>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</si>
  <si>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</si>
  <si>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</si>
  <si>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</si>
  <si>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</si>
  <si>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</si>
  <si>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</si>
  <si>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</si>
  <si>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</si>
  <si>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</si>
  <si>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</si>
  <si>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</si>
  <si>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</si>
  <si>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</si>
  <si>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</si>
  <si>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</si>
  <si>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</si>
  <si>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</si>
  <si>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</si>
  <si>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</si>
  <si>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</si>
  <si>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</si>
  <si>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</si>
  <si>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</si>
  <si>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</si>
  <si>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</si>
  <si>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</si>
  <si>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省对下专项转移支付补助</t>
  </si>
  <si>
    <t xml:space="preserve">   对外合作与交流</t>
  </si>
  <si>
    <t xml:space="preserve">   其他外交支出</t>
  </si>
  <si>
    <t xml:space="preserve">   现役部队</t>
  </si>
  <si>
    <t xml:space="preserve">     现役部队</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</si>
  <si>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</si>
  <si>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</si>
  <si>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</si>
  <si>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</si>
  <si>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</si>
  <si>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</si>
  <si>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</si>
  <si>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</si>
  <si>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</si>
  <si>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</si>
  <si>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</si>
  <si>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 xml:space="preserve">     其他国防支出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</si>
  <si>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</si>
  <si>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</si>
  <si>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</si>
  <si>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</si>
  <si>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</si>
  <si>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</si>
  <si>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</si>
  <si>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</si>
  <si>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</si>
  <si>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</si>
  <si>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</si>
  <si>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</si>
  <si>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</si>
  <si>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</si>
  <si>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</si>
  <si>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</si>
  <si>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</si>
  <si>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</si>
  <si>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</si>
  <si>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</si>
  <si>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</si>
  <si>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</si>
  <si>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</si>
  <si>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</si>
  <si>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</si>
  <si>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</si>
  <si>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</si>
  <si>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</si>
  <si>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</si>
  <si>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</si>
  <si>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</si>
  <si>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</si>
  <si>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</si>
  <si>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</si>
  <si>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</si>
  <si>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</si>
  <si>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</si>
  <si>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</si>
  <si>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</si>
  <si>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</si>
  <si>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</si>
  <si>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</si>
  <si>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</si>
  <si>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</si>
  <si>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</si>
  <si>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</si>
  <si>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</si>
  <si>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</si>
  <si>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</si>
  <si>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</si>
  <si>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其他公共安全支出</t>
  </si>
  <si>
    <t>省对下一般性转移支付补助</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</si>
  <si>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</si>
  <si>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</si>
  <si>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</si>
  <si>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</si>
  <si>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</si>
  <si>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</si>
  <si>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</si>
  <si>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</si>
  <si>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</si>
  <si>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</si>
  <si>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</si>
  <si>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</si>
  <si>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</si>
  <si>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</si>
  <si>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</si>
  <si>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</si>
  <si>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</si>
  <si>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</si>
  <si>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</si>
  <si>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</si>
  <si>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</si>
  <si>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</si>
  <si>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</si>
  <si>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</si>
  <si>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</si>
  <si>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</si>
  <si>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</si>
  <si>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</si>
  <si>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</si>
  <si>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</si>
  <si>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</si>
  <si>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</si>
  <si>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</si>
  <si>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</si>
  <si>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</si>
  <si>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</si>
  <si>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</si>
  <si>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</si>
  <si>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</si>
  <si>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</si>
  <si>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</si>
  <si>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</si>
  <si>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</si>
  <si>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</si>
  <si>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</si>
  <si>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</si>
  <si>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</si>
  <si>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</si>
  <si>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</si>
  <si>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</si>
  <si>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省对下一般性转移支付补助（义务教育）</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</si>
  <si>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</si>
  <si>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</si>
  <si>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</si>
  <si>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</si>
  <si>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</si>
  <si>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</si>
  <si>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</si>
  <si>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</si>
  <si>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</si>
  <si>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</si>
  <si>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</si>
  <si>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</si>
  <si>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</si>
  <si>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</si>
  <si>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</si>
  <si>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</si>
  <si>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</si>
  <si>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</si>
  <si>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</si>
  <si>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</si>
  <si>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</si>
  <si>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</si>
  <si>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</si>
  <si>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</si>
  <si>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</si>
  <si>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</si>
  <si>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</si>
  <si>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</si>
  <si>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</si>
  <si>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</si>
  <si>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</si>
  <si>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</si>
  <si>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</si>
  <si>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</si>
  <si>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</si>
  <si>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</si>
  <si>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</si>
  <si>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</si>
  <si>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</si>
  <si>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</si>
  <si>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</si>
  <si>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</si>
  <si>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</si>
  <si>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</si>
  <si>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</si>
  <si>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</si>
  <si>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</si>
  <si>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</si>
  <si>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</si>
  <si>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</si>
  <si>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</si>
  <si>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</si>
  <si>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</si>
  <si>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</si>
  <si>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</si>
  <si>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</si>
  <si>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</si>
  <si>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</si>
  <si>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</si>
  <si>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</si>
  <si>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</si>
  <si>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</si>
  <si>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</si>
  <si>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</si>
  <si>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</si>
  <si>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</si>
  <si>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</si>
  <si>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</si>
  <si>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</si>
  <si>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</si>
  <si>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</si>
  <si>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</si>
  <si>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</si>
  <si>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</si>
  <si>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</si>
  <si>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</si>
  <si>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</si>
  <si>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</si>
  <si>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</si>
  <si>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</si>
  <si>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</si>
  <si>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监测监理</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</si>
  <si>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</si>
  <si>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</si>
  <si>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</si>
  <si>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</si>
  <si>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</si>
  <si>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</si>
  <si>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</si>
  <si>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</si>
  <si>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</si>
  <si>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</si>
  <si>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</si>
  <si>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</si>
  <si>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</si>
  <si>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</si>
  <si>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</si>
  <si>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</si>
  <si>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</si>
  <si>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</si>
  <si>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</si>
  <si>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</si>
  <si>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</si>
  <si>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</si>
  <si>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</si>
  <si>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</si>
  <si>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</si>
  <si>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</si>
  <si>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</si>
  <si>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</si>
  <si>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</si>
  <si>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</si>
  <si>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</si>
  <si>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</si>
  <si>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</si>
  <si>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</si>
  <si>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</si>
  <si>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</si>
  <si>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</si>
  <si>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</si>
  <si>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</si>
  <si>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</si>
  <si>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</si>
  <si>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</si>
  <si>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</si>
  <si>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</si>
  <si>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</si>
  <si>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</si>
  <si>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</si>
  <si>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</si>
  <si>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</si>
  <si>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</si>
  <si>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</si>
  <si>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</si>
  <si>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</si>
  <si>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</si>
  <si>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</si>
  <si>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</si>
  <si>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</si>
  <si>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</si>
  <si>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</si>
  <si>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</si>
  <si>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</si>
  <si>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</si>
  <si>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</si>
  <si>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</si>
  <si>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</si>
  <si>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</si>
  <si>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</si>
  <si>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</si>
  <si>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</si>
  <si>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</si>
  <si>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</si>
  <si>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</si>
  <si>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</si>
  <si>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</si>
  <si>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</si>
  <si>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</si>
  <si>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</si>
  <si>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</si>
  <si>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</si>
  <si>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</si>
  <si>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</si>
  <si>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</si>
  <si>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</si>
  <si>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</si>
  <si>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</si>
  <si>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</si>
  <si>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</si>
  <si>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</si>
  <si>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</si>
  <si>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</si>
  <si>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</si>
  <si>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</si>
  <si>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</si>
  <si>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</si>
  <si>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</si>
  <si>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</si>
  <si>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</si>
  <si>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</si>
  <si>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</si>
  <si>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</si>
  <si>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</si>
  <si>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</si>
  <si>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</si>
  <si>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</si>
  <si>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</si>
  <si>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</si>
  <si>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</si>
  <si>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</si>
  <si>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省对下一般性转移支付补助（基本养老保险和低保）</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</si>
  <si>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</si>
  <si>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</si>
  <si>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</si>
  <si>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</si>
  <si>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</si>
  <si>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</si>
  <si>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</si>
  <si>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</si>
  <si>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</si>
  <si>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</si>
  <si>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</si>
  <si>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</si>
  <si>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</si>
  <si>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</si>
  <si>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</si>
  <si>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</si>
  <si>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</si>
  <si>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</si>
  <si>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</si>
  <si>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</si>
  <si>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</si>
  <si>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</si>
  <si>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</si>
  <si>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</si>
  <si>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</si>
  <si>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</si>
  <si>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</si>
  <si>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</si>
  <si>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</si>
  <si>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</si>
  <si>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</si>
  <si>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</si>
  <si>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</si>
  <si>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</si>
  <si>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</si>
  <si>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</si>
  <si>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</si>
  <si>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</si>
  <si>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</si>
  <si>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</si>
  <si>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</si>
  <si>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</si>
  <si>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</si>
  <si>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</si>
  <si>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</si>
  <si>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</si>
  <si>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</si>
  <si>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</si>
  <si>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</si>
  <si>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</si>
  <si>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</si>
  <si>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</si>
  <si>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</si>
  <si>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</si>
  <si>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</si>
  <si>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</si>
  <si>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</si>
  <si>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</si>
  <si>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</si>
  <si>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</si>
  <si>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</si>
  <si>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</si>
  <si>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</si>
  <si>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</si>
  <si>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</si>
  <si>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</si>
  <si>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</si>
  <si>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</si>
  <si>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</si>
  <si>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</si>
  <si>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</si>
  <si>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</si>
  <si>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</si>
  <si>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</si>
  <si>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</si>
  <si>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</si>
  <si>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</si>
  <si>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</si>
  <si>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</si>
  <si>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</si>
  <si>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</si>
  <si>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</si>
  <si>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</si>
  <si>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</si>
  <si>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</si>
  <si>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</si>
  <si>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</si>
  <si>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</si>
  <si>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</si>
  <si>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</si>
  <si>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</si>
  <si>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</si>
  <si>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</si>
  <si>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</si>
  <si>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</si>
  <si>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</si>
  <si>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</si>
  <si>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</si>
  <si>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</si>
  <si>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</si>
  <si>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</si>
  <si>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</si>
  <si>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</si>
  <si>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</si>
  <si>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</si>
  <si>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</si>
  <si>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</si>
  <si>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</si>
  <si>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</si>
  <si>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</si>
  <si>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</si>
  <si>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</si>
  <si>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</si>
  <si>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</si>
  <si>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</si>
  <si>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</si>
  <si>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</si>
  <si>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</si>
  <si>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</si>
  <si>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</si>
  <si>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</si>
  <si>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</si>
  <si>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</si>
  <si>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</si>
  <si>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</si>
  <si>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</si>
  <si>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</si>
  <si>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</si>
  <si>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</si>
  <si>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</si>
  <si>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</si>
  <si>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</si>
  <si>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</si>
  <si>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</si>
  <si>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</si>
  <si>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</si>
  <si>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</si>
  <si>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</si>
  <si>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</si>
  <si>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</si>
  <si>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建设市场管理与监督</t>
  </si>
  <si>
    <t xml:space="preserve">   其他城乡社区支出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</si>
  <si>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</si>
  <si>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</si>
  <si>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</si>
  <si>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</si>
  <si>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</si>
  <si>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</si>
  <si>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</si>
  <si>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</si>
  <si>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</si>
  <si>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</si>
  <si>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</si>
  <si>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</si>
  <si>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</si>
  <si>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</si>
  <si>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</si>
  <si>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</si>
  <si>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</si>
  <si>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</si>
  <si>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</si>
  <si>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</si>
  <si>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</si>
  <si>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</si>
  <si>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</si>
  <si>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</si>
  <si>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</si>
  <si>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</si>
  <si>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</si>
  <si>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</si>
  <si>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</si>
  <si>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</si>
  <si>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</si>
  <si>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</si>
  <si>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</si>
  <si>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</si>
  <si>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</si>
  <si>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</si>
  <si>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</si>
  <si>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</si>
  <si>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</si>
  <si>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</si>
  <si>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</si>
  <si>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</si>
  <si>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</si>
  <si>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</si>
  <si>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</si>
  <si>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</si>
  <si>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</si>
  <si>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</si>
  <si>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</si>
  <si>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</si>
  <si>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</si>
  <si>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</si>
  <si>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</si>
  <si>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</si>
  <si>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</si>
  <si>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</si>
  <si>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</si>
  <si>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</si>
  <si>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</si>
  <si>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</si>
  <si>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</si>
  <si>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</si>
  <si>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</si>
  <si>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</si>
  <si>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</si>
  <si>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</si>
  <si>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</si>
  <si>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</si>
  <si>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</si>
  <si>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</si>
  <si>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</si>
  <si>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</si>
  <si>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</si>
  <si>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</si>
  <si>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</si>
  <si>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</si>
  <si>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</si>
  <si>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</si>
  <si>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</si>
  <si>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</si>
  <si>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</si>
  <si>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</si>
  <si>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</si>
  <si>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</si>
  <si>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</si>
  <si>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</si>
  <si>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</si>
  <si>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</si>
  <si>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</si>
  <si>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</si>
  <si>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</si>
  <si>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</si>
  <si>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</si>
  <si>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</si>
  <si>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</si>
  <si>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省对下一般性转移支付补助（农村综合改革）</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</si>
  <si>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</si>
  <si>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</si>
  <si>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</si>
  <si>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</si>
  <si>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</si>
  <si>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</si>
  <si>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</si>
  <si>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</si>
  <si>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</si>
  <si>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</si>
  <si>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</si>
  <si>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</si>
  <si>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</si>
  <si>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</si>
  <si>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</si>
  <si>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</si>
  <si>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</si>
  <si>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</si>
  <si>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</si>
  <si>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</si>
  <si>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</si>
  <si>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</si>
  <si>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</si>
  <si>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</si>
  <si>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</si>
  <si>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</si>
  <si>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</si>
  <si>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</si>
  <si>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</si>
  <si>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</si>
  <si>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</si>
  <si>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</si>
  <si>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</si>
  <si>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</si>
  <si>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</si>
  <si>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</si>
  <si>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</si>
  <si>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</si>
  <si>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</si>
  <si>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</si>
  <si>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</si>
  <si>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</si>
  <si>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</si>
  <si>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</si>
  <si>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</si>
  <si>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</si>
  <si>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</si>
  <si>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</si>
  <si>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</si>
  <si>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</si>
  <si>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</si>
  <si>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</si>
  <si>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</si>
  <si>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</si>
  <si>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</si>
  <si>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</si>
  <si>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</si>
  <si>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</si>
  <si>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</si>
  <si>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</si>
  <si>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</si>
  <si>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</si>
  <si>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</si>
  <si>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</si>
  <si>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</si>
  <si>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</si>
  <si>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</si>
  <si>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</si>
  <si>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</si>
  <si>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</si>
  <si>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</si>
  <si>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</si>
  <si>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</si>
  <si>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</si>
  <si>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</si>
  <si>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</si>
  <si>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</si>
  <si>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</si>
  <si>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</si>
  <si>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</si>
  <si>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</si>
  <si>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</si>
  <si>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</si>
  <si>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</si>
  <si>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</si>
  <si>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</si>
  <si>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</si>
  <si>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</si>
  <si>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</si>
  <si>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</si>
  <si>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</si>
  <si>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</si>
  <si>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</si>
  <si>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</si>
  <si>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</si>
  <si>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</si>
  <si>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</si>
  <si>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</si>
  <si>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</si>
  <si>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</si>
  <si>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</si>
  <si>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</si>
  <si>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</si>
  <si>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</si>
  <si>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</si>
  <si>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</si>
  <si>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</si>
  <si>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</si>
  <si>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</si>
  <si>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</si>
  <si>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</si>
  <si>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</si>
  <si>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</si>
  <si>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</si>
  <si>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</si>
  <si>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</si>
  <si>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</si>
  <si>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</si>
  <si>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</si>
  <si>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</si>
  <si>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</si>
  <si>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</si>
  <si>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</si>
  <si>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</si>
  <si>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</si>
  <si>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</si>
  <si>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</si>
  <si>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</si>
  <si>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</si>
  <si>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</si>
  <si>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</si>
  <si>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</si>
  <si>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</si>
  <si>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</si>
  <si>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</si>
  <si>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</si>
  <si>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</si>
  <si>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</si>
  <si>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</si>
  <si>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</si>
  <si>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</si>
  <si>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</si>
  <si>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</si>
  <si>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</si>
  <si>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</si>
  <si>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</si>
  <si>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</si>
  <si>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</si>
  <si>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</si>
  <si>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</si>
  <si>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</si>
  <si>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</si>
  <si>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</si>
  <si>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</si>
  <si>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</si>
  <si>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</si>
  <si>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</si>
  <si>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</si>
  <si>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</si>
  <si>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</si>
  <si>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</si>
  <si>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</si>
  <si>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</si>
  <si>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</si>
  <si>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</si>
  <si>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</si>
  <si>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</si>
  <si>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</si>
  <si>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</si>
  <si>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</si>
  <si>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</si>
  <si>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</si>
  <si>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</si>
  <si>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</si>
  <si>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</si>
  <si>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</si>
  <si>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</si>
  <si>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</si>
  <si>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</si>
  <si>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</si>
  <si>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</si>
  <si>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</si>
  <si>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</si>
  <si>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</si>
  <si>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</si>
  <si>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</si>
  <si>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</si>
  <si>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</si>
  <si>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</si>
  <si>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</si>
  <si>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</si>
  <si>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</si>
  <si>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</si>
  <si>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</si>
  <si>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</si>
  <si>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</si>
  <si>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</si>
  <si>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</si>
  <si>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</si>
  <si>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</si>
  <si>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</si>
  <si>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</si>
  <si>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</si>
  <si>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</si>
  <si>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</si>
  <si>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</si>
  <si>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</si>
  <si>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</si>
  <si>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</si>
  <si>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</si>
  <si>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</si>
  <si>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</si>
  <si>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</si>
  <si>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</si>
  <si>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</si>
  <si>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</si>
  <si>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</si>
  <si>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</si>
  <si>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</si>
  <si>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</si>
  <si>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</si>
  <si>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</si>
  <si>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</si>
  <si>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</si>
  <si>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</si>
  <si>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</si>
  <si>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</si>
  <si>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</si>
  <si>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</si>
  <si>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</si>
  <si>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</si>
  <si>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</si>
  <si>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</si>
  <si>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</si>
  <si>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</si>
  <si>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</si>
  <si>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</si>
  <si>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</si>
  <si>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</si>
  <si>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</si>
  <si>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</si>
  <si>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</si>
  <si>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</si>
  <si>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</si>
  <si>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</si>
  <si>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</si>
  <si>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</si>
  <si>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</si>
  <si>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</si>
  <si>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</si>
  <si>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</si>
  <si>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</si>
  <si>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</si>
  <si>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</si>
  <si>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</si>
  <si>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</si>
  <si>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</si>
  <si>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</si>
  <si>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</si>
  <si>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</si>
  <si>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</si>
  <si>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</si>
  <si>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</si>
  <si>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</si>
  <si>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</si>
  <si>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</si>
  <si>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</si>
  <si>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</si>
  <si>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</si>
  <si>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</si>
  <si>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</si>
  <si>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</si>
  <si>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</si>
  <si>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</si>
  <si>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</si>
  <si>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</si>
  <si>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</si>
  <si>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</si>
  <si>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</si>
  <si>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</si>
  <si>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</si>
  <si>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</si>
  <si>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</si>
  <si>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地方政府一般债务发行费用支出</t>
  </si>
  <si>
    <t xml:space="preserve">   年初预留</t>
  </si>
  <si>
    <t>本级一般公共预算支出</t>
  </si>
  <si>
    <t>1-5  2020年楚雄州（姚安县）本级一般公共预算政府预算经济分类表（基本支出）</t>
  </si>
  <si>
    <t>经济科目名称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</si>
  <si>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</si>
  <si>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</si>
  <si>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</si>
  <si>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</si>
  <si>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</si>
  <si>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</si>
  <si>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</si>
  <si>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</si>
  <si>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</si>
  <si>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</si>
  <si>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  </t>
  </si>
  <si>
    <t xml:space="preserve">  公务接待费</t>
  </si>
  <si>
    <t xml:space="preserve">  因公出国（境）费用</t>
  </si>
  <si>
    <t xml:space="preserve">  公务用车运行维护费</t>
  </si>
  <si>
    <t xml:space="preserve">  维修(护)费</t>
  </si>
  <si>
    <t xml:space="preserve">  其他商品和服务支出</t>
  </si>
  <si>
    <t>机关资本性支出</t>
  </si>
  <si>
    <t xml:space="preserve">  设备购置</t>
  </si>
  <si>
    <t>对事业单位经常性补助</t>
  </si>
  <si>
    <t xml:space="preserve">  工资福利支出</t>
  </si>
  <si>
    <t xml:space="preserve">  商品和服务支出</t>
  </si>
  <si>
    <t>对事业单位资本性补助</t>
  </si>
  <si>
    <t xml:space="preserve">  资本性支出(一)</t>
  </si>
  <si>
    <t>对个人和家庭的补助</t>
  </si>
  <si>
    <t xml:space="preserve">  社会福利和救助</t>
  </si>
  <si>
    <t xml:space="preserve">  离退休费</t>
  </si>
  <si>
    <t xml:space="preserve">  其他对个人和家庭的补助</t>
  </si>
  <si>
    <t>支  出  合  计</t>
  </si>
  <si>
    <t>1-6  2020年楚雄州（姚安县）本级一般公共预算支出表（州、市对下转移支付项目）</t>
  </si>
  <si>
    <t>项       目</t>
  </si>
  <si>
    <t>一般公共服务支出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</si>
  <si>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</si>
  <si>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</si>
  <si>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</si>
  <si>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</si>
  <si>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</si>
  <si>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</si>
  <si>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</si>
  <si>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</si>
  <si>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</si>
  <si>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</si>
  <si>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</si>
  <si>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资源勘探工业信息等支出</t>
  </si>
  <si>
    <t>商业服务业等支出</t>
  </si>
  <si>
    <t>自然资源海洋气象等支出</t>
  </si>
  <si>
    <t>住房保障支出</t>
  </si>
  <si>
    <t>粮油物资储备支出</t>
  </si>
  <si>
    <t>灾害防治及应急管理支出</t>
  </si>
  <si>
    <t>其他支出</t>
  </si>
  <si>
    <t>州对下专项转移支付合计</t>
  </si>
  <si>
    <t>1-6-1  2020年楚雄州（姚安县）本级一般公共预算支出表（县对下转移支付项目）</t>
  </si>
  <si>
    <t>地   区</t>
  </si>
  <si>
    <t>栋川镇</t>
  </si>
  <si>
    <t>无</t>
  </si>
  <si>
    <t>光禄镇</t>
  </si>
  <si>
    <t>前场镇</t>
  </si>
  <si>
    <t>弥兴镇</t>
  </si>
  <si>
    <t>太平镇</t>
  </si>
  <si>
    <t>官屯乡</t>
  </si>
  <si>
    <t>大河口乡</t>
  </si>
  <si>
    <t>适中乡</t>
  </si>
  <si>
    <t>左门乡</t>
  </si>
  <si>
    <t>县对下专项转移支付合计</t>
  </si>
  <si>
    <t>说明：由于我县实行乡财县管，乡镇属于一个预算单位，县级不在对下转移支付。</t>
  </si>
  <si>
    <t>1-7  2020年楚雄州姚安县税收返还和转移支付预算表</t>
  </si>
  <si>
    <t>地  区</t>
  </si>
  <si>
    <t>合计</t>
  </si>
  <si>
    <t>税收返还</t>
  </si>
  <si>
    <t>一般性转移支付</t>
  </si>
  <si>
    <t>专项转移支付</t>
  </si>
  <si>
    <t>一、提前下达数小计</t>
  </si>
  <si>
    <t>楚雄市</t>
  </si>
  <si>
    <t>双柏县</t>
  </si>
  <si>
    <t>牟定县</t>
  </si>
  <si>
    <t>南华县</t>
  </si>
  <si>
    <t>姚安县</t>
  </si>
  <si>
    <t>大姚县</t>
  </si>
  <si>
    <t>永仁县</t>
  </si>
  <si>
    <t>元谋县</t>
  </si>
  <si>
    <t>武定县</t>
  </si>
  <si>
    <t>禄丰县</t>
  </si>
  <si>
    <t>二、待分配数</t>
  </si>
  <si>
    <t>三、预算合计</t>
  </si>
  <si>
    <t>1-8  2020年楚雄州（姚安县）本级“三公”经费预算财政拨款情况统计表</t>
  </si>
  <si>
    <t>比上年增、减情况</t>
  </si>
  <si>
    <t>增、减金额</t>
  </si>
  <si>
    <t>增、减幅度</t>
  </si>
  <si>
    <t>1.因公出国（境）费</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</si>
  <si>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</si>
  <si>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</si>
  <si>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</si>
  <si>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</si>
  <si>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全县三公经费的增长44.46%，其中公务接待费增长102.78%是由于部门预算编制改革，细化公用经费，以前年度没有细化到接待费，只是到办公费。公务用车购置及运行费增长35.7%是由于我县今年四个县级部门和两个乡镇更新购置公务用车所致。</t>
  </si>
  <si>
    <t>2-1  2020年楚雄州（姚安县）政府性基金预算收入情况表</t>
  </si>
  <si>
    <t>一、地方农网还贷资金收入</t>
  </si>
  <si>
    <t>二、国家电影事业发展专项资金收入</t>
  </si>
  <si>
    <t>三、国有土地收益基金收入</t>
  </si>
  <si>
    <t>四、农业土地开发资金收入</t>
  </si>
  <si>
    <t>五、国有土地使用权出让收入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</si>
  <si>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</si>
  <si>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</si>
  <si>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</si>
  <si>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</si>
  <si>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</si>
  <si>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六、大中型水库库区基金收入</t>
  </si>
  <si>
    <t>七、彩票公益金收入</t>
  </si>
  <si>
    <t xml:space="preserve">   福利彩票公益金收入</t>
  </si>
  <si>
    <t xml:space="preserve">   体育彩票公益金收入</t>
  </si>
  <si>
    <t>八、城市基础设施配套费收入</t>
  </si>
  <si>
    <t>九、小型水库移民扶助基金收入</t>
  </si>
  <si>
    <t>十、国家重大水利工程建设基金收入</t>
  </si>
  <si>
    <t>十一、车辆通行费</t>
  </si>
  <si>
    <t>十二、污水处理费收入</t>
  </si>
  <si>
    <t>十三、彩票发行机构和彩票销售机构的业务费用</t>
  </si>
  <si>
    <t>十四、其他政府性基金收入</t>
  </si>
  <si>
    <t>十五、专项债券对应项目专项收入</t>
  </si>
  <si>
    <t>全省政府性基金预算收入</t>
  </si>
  <si>
    <t>地方政府专项债务收入</t>
  </si>
  <si>
    <t xml:space="preserve">   政府性基金补助收入</t>
  </si>
  <si>
    <t>2-1-1  2019年楚雄州（姚安县）政府性基金预算收入情况表</t>
  </si>
  <si>
    <t>备注</t>
  </si>
  <si>
    <t>2-2  2020年楚雄州（姚安县）政府性基金预算支出情况表</t>
  </si>
  <si>
    <t>一、文化旅游体育与传媒支出</t>
  </si>
  <si>
    <t xml:space="preserve">   国家电影事业发展专项资金安排的支出</t>
  </si>
  <si>
    <t xml:space="preserve">   旅游发展基金支出</t>
  </si>
  <si>
    <t>二、社会保障和就业支出</t>
  </si>
  <si>
    <t xml:space="preserve">   大中型水库移民后期扶持基金支出</t>
  </si>
  <si>
    <t xml:space="preserve">   小型水库移民扶助基金安排的支出</t>
  </si>
  <si>
    <t>三、节能环保支出</t>
  </si>
  <si>
    <t xml:space="preserve">   可再生能源电价附加收入安排的支出</t>
  </si>
  <si>
    <t>四、城乡社区支出</t>
  </si>
  <si>
    <t xml:space="preserve">   国有土地使用权出让收入及对应专项债务收入安排的支出</t>
  </si>
  <si>
    <t xml:space="preserve">   国有土地收益基金及对应专项债务收入安排的支出</t>
  </si>
  <si>
    <t xml:space="preserve">   农业土地开发资金安排的支出</t>
  </si>
  <si>
    <t xml:space="preserve">   城市基础设施配套费安排的支出</t>
  </si>
  <si>
    <t xml:space="preserve">  污水处理费对应专项债务收入收入安排的支出</t>
  </si>
  <si>
    <t xml:space="preserve">   土地储备专项债券收入安排的支出</t>
  </si>
  <si>
    <t xml:space="preserve">   棚户区改造专项债券收入安排的支出</t>
  </si>
  <si>
    <t xml:space="preserve">   城市基础设施配套费对应专项债务收入安排的支出</t>
  </si>
  <si>
    <t>五、农林水支出</t>
  </si>
  <si>
    <t xml:space="preserve">   大中型水库库区基金安排的支出</t>
  </si>
  <si>
    <t xml:space="preserve">   国家重大水利工程建设基金安排的支出</t>
  </si>
  <si>
    <t xml:space="preserve">   国家重大水利工程建设基金对应专项债务收入安排的支出</t>
  </si>
  <si>
    <t>六、交通运输支出</t>
  </si>
  <si>
    <t xml:space="preserve">   车辆通行费安排的支出</t>
  </si>
  <si>
    <t xml:space="preserve">   港口建设费安排的支出</t>
  </si>
  <si>
    <t xml:space="preserve">   民航发展基金支出</t>
  </si>
  <si>
    <t xml:space="preserve">   政府收费公路专项债券收入安排的支出</t>
  </si>
  <si>
    <t>七、资源勘探信息等支出</t>
  </si>
  <si>
    <t xml:space="preserve">   农网还贷资金支出</t>
  </si>
  <si>
    <t>八、其他支出</t>
  </si>
  <si>
    <t xml:space="preserve">   其他政府性基金安排的支出</t>
  </si>
  <si>
    <t xml:space="preserve">   彩票发行销售机构业务费安排的支出</t>
  </si>
  <si>
    <t xml:space="preserve">   彩票公益金安排的支出</t>
  </si>
  <si>
    <t>九、债务付息支出</t>
  </si>
  <si>
    <t xml:space="preserve">   地方政府专项债务付息支出</t>
  </si>
  <si>
    <t>十、债务发行费用支出</t>
  </si>
  <si>
    <t xml:space="preserve">   地方政府专项债务发行费用支出</t>
  </si>
  <si>
    <t>政府性基金支出</t>
  </si>
  <si>
    <r>
      <rPr>
        <b/>
        <sz val="14"/>
        <rFont val="宋体"/>
        <charset val="134"/>
      </rPr>
      <t xml:space="preserve">  </t>
    </r>
    <r>
      <rPr>
        <sz val="14"/>
        <rFont val="宋体"/>
        <charset val="134"/>
      </rPr>
      <t>上解支出</t>
    </r>
  </si>
  <si>
    <t xml:space="preserve">   调出资金</t>
  </si>
  <si>
    <t xml:space="preserve">   年终结余</t>
  </si>
  <si>
    <t>地方政府专项债务还本支出</t>
  </si>
  <si>
    <t>地方政府专项债务转贷支出</t>
  </si>
  <si>
    <t>2-2-1  2019年楚雄州（姚安县）政府性基金预算支出情况表</t>
  </si>
  <si>
    <t>2-3  2020年楚雄州（姚安县）本级政府性基金预算收入情况表</t>
  </si>
  <si>
    <t>一、农网还贷资金收入</t>
  </si>
  <si>
    <t>二、港口建设费收入</t>
  </si>
  <si>
    <t>三、国家电影事业发展专项资金收入</t>
  </si>
  <si>
    <t>四、国有土地收益基金收入</t>
  </si>
  <si>
    <t>五、农业土地开发资金收入</t>
  </si>
  <si>
    <t>六、国有土地使用权出让收入</t>
  </si>
  <si>
    <t>七、大中型水库库区基金收入</t>
  </si>
  <si>
    <t>八、彩票公益金收入</t>
  </si>
  <si>
    <t>九、城市基础设施配套费收入</t>
  </si>
  <si>
    <t>十、小型水库移民扶助基金收入</t>
  </si>
  <si>
    <t>十一、国家重大水利工程建设基金收入</t>
  </si>
  <si>
    <t>十二、车辆通行费</t>
  </si>
  <si>
    <t>十三、污水处理费收入</t>
  </si>
  <si>
    <t>十四、彩票发行机构和彩票销售机构的业务费用</t>
  </si>
  <si>
    <t>十五、其他政府性基金收入</t>
  </si>
  <si>
    <t>本级政府性基金预算收入</t>
  </si>
  <si>
    <t>2-4  2020年楚雄州（姚安县）本级政府性基金预算支出情况表</t>
  </si>
  <si>
    <t xml:space="preserve">     资助少数民族语电影译制</t>
  </si>
  <si>
    <t xml:space="preserve">     其他国家电影事业发展专项资金支出</t>
  </si>
  <si>
    <t xml:space="preserve">     其他大中型水库移民后期扶持基金支出</t>
  </si>
  <si>
    <t xml:space="preserve">     其他国有土地使用权出让收入安排的支出</t>
  </si>
  <si>
    <t xml:space="preserve">     其他大中型水库库区基金支出</t>
  </si>
  <si>
    <t xml:space="preserve">     其他重大水利工程建设基金支出</t>
  </si>
  <si>
    <t xml:space="preserve">     其他车辆通行费安排的支出</t>
  </si>
  <si>
    <t xml:space="preserve">     航道建设和维护</t>
  </si>
  <si>
    <t xml:space="preserve">     航运保障系统建设</t>
  </si>
  <si>
    <t xml:space="preserve">     民航机场建设</t>
  </si>
  <si>
    <t xml:space="preserve">     民航安全</t>
  </si>
  <si>
    <t xml:space="preserve">     航线和机场补贴</t>
  </si>
  <si>
    <t xml:space="preserve">     地方农网还贷资金支出</t>
  </si>
  <si>
    <t xml:space="preserve">     福利彩票销售机构的业务费支出</t>
  </si>
  <si>
    <t xml:space="preserve">     体育彩票销售机构的业务费支出</t>
  </si>
  <si>
    <t xml:space="preserve">     彩票市场调控资金支出</t>
  </si>
  <si>
    <t xml:space="preserve">     用于社会福利的彩票公益金支出</t>
  </si>
  <si>
    <t xml:space="preserve">     用于体育事业的彩票公益金支出</t>
  </si>
  <si>
    <t xml:space="preserve">     用于残疾人事业的彩票公益金支出</t>
  </si>
  <si>
    <t xml:space="preserve">     用于其他社会公益事业的彩票公益金支出</t>
  </si>
  <si>
    <t>本级政府性基金支出</t>
  </si>
  <si>
    <t xml:space="preserve">   政府性基金转移支付</t>
  </si>
  <si>
    <t xml:space="preserve">     政府性基金补助支出</t>
  </si>
  <si>
    <t xml:space="preserve">   地方政府专项债务转贷支出</t>
  </si>
  <si>
    <t>2-5  2020年楚雄州姚安县本级政府性基金支出表（州、市对下转移支付）</t>
  </si>
  <si>
    <t>本年支出小计</t>
  </si>
  <si>
    <t>3-1  2020年楚雄州（姚安县）国有资本经营收入预算情况表</t>
  </si>
  <si>
    <r>
      <rPr>
        <sz val="14"/>
        <rFont val="MS Serif"/>
        <charset val="134"/>
      </rPr>
      <t xml:space="preserve">    </t>
    </r>
    <r>
      <rPr>
        <sz val="14"/>
        <color indexed="8"/>
        <rFont val="宋体"/>
        <charset val="134"/>
      </rPr>
      <t>单位：万元</t>
    </r>
  </si>
  <si>
    <t>项        目</t>
  </si>
  <si>
    <t xml:space="preserve">  利润收入</t>
  </si>
  <si>
    <t xml:space="preserve">     电力企业利润收入</t>
  </si>
  <si>
    <t xml:space="preserve">     运输企业利润收入</t>
  </si>
  <si>
    <t xml:space="preserve">     投资服务企业利润收入</t>
  </si>
  <si>
    <t xml:space="preserve">     贸易企业利润收入</t>
  </si>
  <si>
    <t xml:space="preserve">     建筑施工企业利润收入</t>
  </si>
  <si>
    <t xml:space="preserve">     房地产企业利润收入</t>
  </si>
  <si>
    <t xml:space="preserve">     农林牧渔企业利润收入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</si>
  <si>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</si>
  <si>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</si>
  <si>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</si>
  <si>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</si>
  <si>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</si>
  <si>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</si>
  <si>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</si>
  <si>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化工企业利润收入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</si>
  <si>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</si>
  <si>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</si>
  <si>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</si>
  <si>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</si>
  <si>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</si>
  <si>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其他国有资本经营预算企业股利、股息收入</t>
  </si>
  <si>
    <t xml:space="preserve">  产权转让收入</t>
  </si>
  <si>
    <t xml:space="preserve">     国有股权、股份转让收入</t>
  </si>
  <si>
    <t xml:space="preserve">     国有独资企业产权转让收入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</si>
  <si>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</si>
  <si>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</si>
  <si>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</si>
  <si>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</si>
  <si>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</si>
  <si>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</si>
  <si>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全省国有资本经营收入</t>
  </si>
  <si>
    <t>上年结转</t>
  </si>
  <si>
    <t>3-2  2020年楚雄州（姚安县）国有资本经营支出预算情况表</t>
  </si>
  <si>
    <t xml:space="preserve">  解决历史遗留问题及改革成本支出</t>
  </si>
  <si>
    <t xml:space="preserve">    "三供一业"移交补助支出</t>
  </si>
  <si>
    <t xml:space="preserve">    国有企业办职教幼教补助支出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</si>
  <si>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</si>
  <si>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</si>
  <si>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</si>
  <si>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</si>
  <si>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</si>
  <si>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</si>
  <si>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</si>
  <si>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</si>
  <si>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其他国有企业资本金注入</t>
  </si>
  <si>
    <t xml:space="preserve">  国有企业政策性补贴</t>
  </si>
  <si>
    <t xml:space="preserve">    国有企业政策性补贴(项)</t>
  </si>
  <si>
    <t xml:space="preserve">  其他国有资本经营预算支出</t>
  </si>
  <si>
    <t xml:space="preserve">    其他国有资本经营预算支出(项)</t>
  </si>
  <si>
    <t>全省国有资本经营支出</t>
  </si>
  <si>
    <t>调出资金</t>
  </si>
  <si>
    <t>结转下年</t>
  </si>
  <si>
    <t>3-3  2020年楚雄州（姚安县）本级国有资本经营收入预算情况表</t>
  </si>
  <si>
    <t>利润收入</t>
  </si>
  <si>
    <t>股利、股息收入</t>
  </si>
  <si>
    <t>清算收入</t>
  </si>
  <si>
    <t>省本级国有资本经营收入</t>
  </si>
  <si>
    <t>3-4  2020年楚雄州（姚安县）本级国有资本经营支出预算情况表</t>
  </si>
  <si>
    <t>项   目</t>
  </si>
  <si>
    <t>省本级国有资本经营支出</t>
  </si>
  <si>
    <t>国有资本经营预算转移支付</t>
  </si>
  <si>
    <t>3-5  2020年楚雄州（姚安县）国有资本经营预算转移支付表（分地区）</t>
  </si>
  <si>
    <t>预算数</t>
  </si>
  <si>
    <t>合  计</t>
  </si>
  <si>
    <t>3-6  2020年楚雄州（姚安县）本级国有资本经营预算转移支付表（分项目）</t>
  </si>
  <si>
    <t>项目名称</t>
  </si>
  <si>
    <t>4-1  2020年楚雄州（姚安县）社会保险基金收入预算情况表</t>
  </si>
  <si>
    <t>项     目</t>
  </si>
  <si>
    <t>2019年预计执行数</t>
  </si>
  <si>
    <t>预算数比上年预计执行数增长%</t>
  </si>
  <si>
    <t>一、企业职工基本养老保险基金收入</t>
  </si>
  <si>
    <t xml:space="preserve">    其中：保险费收入</t>
  </si>
  <si>
    <t xml:space="preserve">          利息收入</t>
  </si>
  <si>
    <t xml:space="preserve">          财政补贴收入</t>
  </si>
  <si>
    <t>二、机关事业单位基本养老保险基金收入</t>
  </si>
  <si>
    <t>三、失业保险基金收入</t>
  </si>
  <si>
    <t>四、城镇职工基本医疗保险基金收入</t>
  </si>
  <si>
    <t>五、工伤保险基金收入</t>
  </si>
  <si>
    <t>六、城乡居民基本养老保险基金收入</t>
  </si>
  <si>
    <t>七、居民基本医疗保险基金收入</t>
  </si>
  <si>
    <t>八、生育保险基金收入</t>
  </si>
  <si>
    <t>收入小计</t>
  </si>
  <si>
    <t xml:space="preserve">  其中：保险费收入</t>
  </si>
  <si>
    <t xml:space="preserve">        利息收入</t>
  </si>
  <si>
    <t xml:space="preserve">        财政补贴收入</t>
  </si>
  <si>
    <t>上级补助收入</t>
  </si>
  <si>
    <t>下级上解收入</t>
  </si>
  <si>
    <t>收入合计</t>
  </si>
  <si>
    <t>4-2  2020年楚雄州（姚安县）社会保险基金支出预算情况表</t>
  </si>
  <si>
    <r>
      <rPr>
        <sz val="14"/>
        <rFont val="宋体"/>
        <charset val="134"/>
      </rPr>
      <t xml:space="preserve">    </t>
    </r>
    <r>
      <rPr>
        <sz val="14"/>
        <color indexed="8"/>
        <rFont val="宋体"/>
        <charset val="134"/>
      </rPr>
      <t>单位：万元</t>
    </r>
  </si>
  <si>
    <t>一、企业职工基本养老保险基金支出</t>
  </si>
  <si>
    <t xml:space="preserve">    其中：待遇支出</t>
  </si>
  <si>
    <t>二、机关事业单位基本养老保险基金支出</t>
  </si>
  <si>
    <t>三、失业保险基金支出</t>
  </si>
  <si>
    <t>四、城镇职工基本医疗保险基金支出</t>
  </si>
  <si>
    <t>五、工伤保险基金支出</t>
  </si>
  <si>
    <t>六、城乡居民基本养老保险基金支出</t>
  </si>
  <si>
    <t>七、居民基本医疗保险基金支出</t>
  </si>
  <si>
    <t>八、生育保险基金支出</t>
  </si>
  <si>
    <t>支出小计</t>
  </si>
  <si>
    <t xml:space="preserve">    其中：社会保险待遇支出</t>
  </si>
  <si>
    <t xml:space="preserve">补助下级支出
  </t>
  </si>
  <si>
    <t>上解上级支出</t>
  </si>
  <si>
    <t>支出合计</t>
  </si>
  <si>
    <t>4-3  2020年楚雄州（姚安县）本级社会保险基金收入预算情况表</t>
  </si>
  <si>
    <t>4-4  2020年楚雄州（姚安县）本级社会保险基金支出预算情况表</t>
  </si>
  <si>
    <t>5-1  楚雄州姚安县2019年地方政府债务限额及余额预算情况表</t>
  </si>
  <si>
    <t>2019年债务限额</t>
  </si>
  <si>
    <t>2019年债务余额预计执行数</t>
  </si>
  <si>
    <t>一般债务</t>
  </si>
  <si>
    <t>专项债务</t>
  </si>
  <si>
    <t>公  式</t>
  </si>
  <si>
    <t>A=B+C</t>
  </si>
  <si>
    <t>B</t>
  </si>
  <si>
    <t>C</t>
  </si>
  <si>
    <t>D=E+F</t>
  </si>
  <si>
    <t>E</t>
  </si>
  <si>
    <t>F</t>
  </si>
  <si>
    <t>楚雄州合计</t>
  </si>
  <si>
    <t xml:space="preserve">  一、楚雄州本级</t>
  </si>
  <si>
    <t xml:space="preserve"> 二、各县市小计</t>
  </si>
  <si>
    <t>（一）下级地区1</t>
  </si>
  <si>
    <t>（二）下级地区2</t>
  </si>
  <si>
    <t>……</t>
  </si>
  <si>
    <t>注：1.本表反映上一年度本地区、本级及分地区地方政府债务限额及余额预计执行数。</t>
  </si>
  <si>
    <t xml:space="preserve">    2.本表由县级以上地方各级财政部门在本级人民代表大会批准预算后二十日内公开。</t>
  </si>
  <si>
    <t>5-1楚雄州姚安县2019年地方政府债务限额及余额预算情况表</t>
  </si>
  <si>
    <t xml:space="preserve">  楚雄州</t>
  </si>
  <si>
    <t>5-2  楚雄州（姚安县）2019年地方政府一般债务余额情况表</t>
  </si>
  <si>
    <t>项    目</t>
  </si>
  <si>
    <t>执行数</t>
  </si>
  <si>
    <t>一、2018年末地方政府一般债务余额实际数</t>
  </si>
  <si>
    <t>二、2019年末地方政府一般债务余额限额</t>
  </si>
  <si>
    <t>三、2019年地方政府一般债务发行额</t>
  </si>
  <si>
    <t xml:space="preserve">   中央转贷地方的国际金融组织和外国政府贷款</t>
  </si>
  <si>
    <t xml:space="preserve">   2019年地方政府一般债券发行额</t>
  </si>
  <si>
    <t>四、2019年地方政府一般债务还本额</t>
  </si>
  <si>
    <t>五、2019年末地方政府一般债务余额预计执行数</t>
  </si>
  <si>
    <t>六、2020年地方财政赤字</t>
  </si>
  <si>
    <t>七、2020年地方政府一般债务余额限额</t>
  </si>
  <si>
    <t>注：1.本表反映本地区上两年度一般债务余额，上一年度一般债务限额、发行额、还本支出及余额，本年度财政赤字及一般
      债务限额。  
    2.本表由县级以上地方各级财政部门在本级人民代表大会批准预算后二十日内公开。</t>
  </si>
  <si>
    <t>5-3  楚雄州（姚安县）本级2019年地方政府一般债务余额情况表</t>
  </si>
  <si>
    <t xml:space="preserve">    中央转贷地方的国际金融组织和外国政府贷款</t>
  </si>
  <si>
    <t xml:space="preserve">    2019年地方政府一般债券发行额</t>
  </si>
  <si>
    <t>注：1.本表反映本地区上两年度一般债务余额，上一年度一般债务限额、发行额、还本支出及余额，本年度财政赤
      字及一般债务限额。  
    2.本表由县级以上地方各级财政部门在本级人民代表大会批准预算后二十日内公开。</t>
  </si>
  <si>
    <t>5-4  楚雄州（姚安县）2019年地方政府专项债务余额情况表</t>
  </si>
  <si>
    <t>一、2018年末地方政府专项债务余额实际数</t>
  </si>
  <si>
    <t>二、2019年末地方政府专项债务余额限额</t>
  </si>
  <si>
    <t>三、2019年地方政府专项债务发行额</t>
  </si>
  <si>
    <t>四、2019年地方政府专项债务还本额</t>
  </si>
  <si>
    <t>五、2019年末地方政府专项债务余额预计执行数</t>
  </si>
  <si>
    <t>六、2020年地方政府专项债务新增限额</t>
  </si>
  <si>
    <t>七、2020年末地方政府专项债务余额限额</t>
  </si>
  <si>
    <t>注：1.本表反映本地区上两年度专项债务余额，上一年度专项债务限额、发行额、还本额及余额，本年度专项债务新
      增限额及限额。
    2.本表由县级以上地方各级财政部门在本级人民代表大会批准预算后二十日内公开。</t>
  </si>
  <si>
    <t>5-5  楚雄州（姚安县）本级2019年地方政府专项债务余额情况表</t>
  </si>
  <si>
    <t>注：1.本表反映本地区上两年度专项债务余额，上一年度专项债务限额、发行额、还本额及余额，本年度专项债务
      新增限额及限额。
    2.本表由县级以上地方各级财政部门在本级人民代表大会批准预算后二十日内公开。</t>
  </si>
  <si>
    <t>5-6  楚雄州（姚安县）地方政府债券发行及还本
付息情况表</t>
  </si>
  <si>
    <t>公式</t>
  </si>
  <si>
    <t>本地区</t>
  </si>
  <si>
    <t>本级</t>
  </si>
  <si>
    <r>
      <rPr>
        <b/>
        <sz val="11"/>
        <rFont val="SimSun"/>
        <charset val="134"/>
      </rPr>
      <t>一、2019年发行</t>
    </r>
    <r>
      <rPr>
        <b/>
        <sz val="11"/>
        <color rgb="FFFF0000"/>
        <rFont val="SimSun"/>
        <charset val="134"/>
      </rPr>
      <t>/收到转贷资金</t>
    </r>
    <r>
      <rPr>
        <b/>
        <sz val="11"/>
        <rFont val="SimSun"/>
        <charset val="134"/>
      </rPr>
      <t>预计执行数</t>
    </r>
  </si>
  <si>
    <t>A=B+D</t>
  </si>
  <si>
    <t>（一）一般债券</t>
  </si>
  <si>
    <t xml:space="preserve">   其中：再融资债券</t>
  </si>
  <si>
    <t>（二）专项债券</t>
  </si>
  <si>
    <t>D</t>
  </si>
  <si>
    <t>二、2019年还本预计执行数</t>
  </si>
  <si>
    <t>F=G+H</t>
  </si>
  <si>
    <t>G</t>
  </si>
  <si>
    <t>H</t>
  </si>
  <si>
    <t>三、2019年付息预计执行数</t>
  </si>
  <si>
    <t>I=J+K</t>
  </si>
  <si>
    <t>J</t>
  </si>
  <si>
    <t>K</t>
  </si>
  <si>
    <t>四、2020年还本预算数</t>
  </si>
  <si>
    <t>L=M+O</t>
  </si>
  <si>
    <t>M</t>
  </si>
  <si>
    <t xml:space="preserve">   其中：再融资</t>
  </si>
  <si>
    <t xml:space="preserve">      财政预算安排 </t>
  </si>
  <si>
    <t>N</t>
  </si>
  <si>
    <t>O</t>
  </si>
  <si>
    <t xml:space="preserve">      财政预算安排</t>
  </si>
  <si>
    <t>P</t>
  </si>
  <si>
    <t>五、2020年付息预算数</t>
  </si>
  <si>
    <t>Q=R+S</t>
  </si>
  <si>
    <t>R</t>
  </si>
  <si>
    <t>S</t>
  </si>
  <si>
    <t>注：1.本表反映本地区上一年度地方政府债券（含再融资债券）发行及还本付息支出
      预计执行数、本年度地方政府债券还本付息支出预算数等。
    2.本表由县级以上地方各级财政部门在本级人民代表大会批准预算后二十日内公
      开。</t>
  </si>
  <si>
    <t>5-7  楚雄州（姚安县）2020年地方政府债务限额提前下达情况表</t>
  </si>
  <si>
    <t>下级</t>
  </si>
  <si>
    <t>一、2019年地方政府债务限额</t>
  </si>
  <si>
    <t>其中： 一般债务限额</t>
  </si>
  <si>
    <t xml:space="preserve">       专项债务限额</t>
  </si>
  <si>
    <t>二、提前下达的2020年新增地方政府债务限额</t>
  </si>
  <si>
    <t>注：本表反映本地区及本级年初预算中列示提前下达的新增地方政府债务限额情况，由县级以上地方各级财政部门在本级人民代表大会批准预算后二十日内公开。</t>
  </si>
  <si>
    <t>5-8  楚雄州（姚安县）2020年年初新增地方政府债券资金安排表</t>
  </si>
  <si>
    <t>序号</t>
  </si>
  <si>
    <t>项目类型</t>
  </si>
  <si>
    <t>项目主管部门</t>
  </si>
  <si>
    <t>债券性质</t>
  </si>
  <si>
    <t>债券规模</t>
  </si>
  <si>
    <t>楚雄州姚安县中医 医院搬迁建设项目</t>
  </si>
  <si>
    <t>公立医院（医疗卫生）</t>
  </si>
  <si>
    <t>姚安县卫生和健康局（姚安县中医医院）</t>
  </si>
  <si>
    <t>专项债券</t>
  </si>
  <si>
    <t>姚安县学前教育建设项目</t>
  </si>
  <si>
    <t>学龄前教育</t>
  </si>
  <si>
    <t>姚安县教育体育局</t>
  </si>
  <si>
    <t>注：本表反映本级当年提前下达的新增地方政府债券资金使用安排，由县级以上地方各级财政部门在本级人民代表大会批准预算后二十日内公开。</t>
  </si>
  <si>
    <t>6-1   2020年姚安县重大政策和重点项目绩效目标表</t>
  </si>
  <si>
    <t>州本级公开</t>
  </si>
  <si>
    <t>单位名称.项目名称</t>
  </si>
  <si>
    <t>项目目标</t>
  </si>
  <si>
    <t>一级指标</t>
  </si>
  <si>
    <t>二级指标</t>
  </si>
  <si>
    <t>三级指标</t>
  </si>
  <si>
    <t>指标值</t>
  </si>
  <si>
    <t>绩效指标值设定依据及数据来源</t>
  </si>
  <si>
    <t>说明</t>
  </si>
  <si>
    <t>姚安县财政局</t>
  </si>
  <si>
    <t>姚安县地方政府性债务还本付息</t>
  </si>
  <si>
    <t>地方政府性债务还本付息</t>
  </si>
  <si>
    <t>产出指标</t>
  </si>
  <si>
    <t>数量指标</t>
  </si>
  <si>
    <t>归还还本付息金额</t>
  </si>
  <si>
    <t>还本金额10582万元，付息金额3397.9万元。</t>
  </si>
  <si>
    <t>2020年姚安县地方政府债务还本付息计划表</t>
  </si>
  <si>
    <t>时效指标</t>
  </si>
  <si>
    <t>贷款合同还款期限到期日</t>
  </si>
  <si>
    <t>到期10日以前准备资金到偿债专户，到期日3日前拨付资金</t>
  </si>
  <si>
    <t>贷款合同</t>
  </si>
  <si>
    <t>效益指标</t>
  </si>
  <si>
    <t>社会效益指标</t>
  </si>
  <si>
    <t>债务风险防控</t>
  </si>
  <si>
    <t>按照债务化解实施方案做好还款计划，做好债务风险防控，坚决不发生地方政府债务风险。</t>
  </si>
  <si>
    <t>债务风险化解实施方案</t>
  </si>
  <si>
    <t>姚安县水务局</t>
  </si>
  <si>
    <t>姚安县龙潭箐水库工程建设</t>
  </si>
  <si>
    <t>新建小（1）型水库一座，包含大坝、溢洪道、输水隧洞、管理房；新建管道20.56km。</t>
  </si>
  <si>
    <t>建设水库、新建管道</t>
  </si>
  <si>
    <t>小（1）型水库一座，包含大坝、溢洪道、输水隧洞、管理房；新建管道20.56km。</t>
  </si>
  <si>
    <t>楚雄州发展和改革委员会关于姚安县龙潭箐水库工程可行性研究报告的批复（楚发改农经（2019）83号）</t>
  </si>
  <si>
    <t>成本指标</t>
  </si>
  <si>
    <t>总投资（万元）</t>
  </si>
  <si>
    <t>7710.11万元</t>
  </si>
  <si>
    <t>计划竣工时间</t>
  </si>
  <si>
    <t>经济效益指标</t>
  </si>
  <si>
    <t>受益范围</t>
  </si>
  <si>
    <t>受益户数有所提高，群众生产生活水平不断提高。</t>
  </si>
  <si>
    <t>生态效益指标</t>
  </si>
  <si>
    <t>利用水资源</t>
  </si>
  <si>
    <t>1、提高了水资源利用率；2、提高了农田耕地质量；3、新增生态用水量21.6万立方米。</t>
  </si>
  <si>
    <t>可持续影响效益</t>
  </si>
  <si>
    <t>1、新增灌溉面积6680亩；2、供水保证人口4600人。</t>
  </si>
  <si>
    <t>满意度指标</t>
  </si>
  <si>
    <t>社会公众或对象满意度</t>
  </si>
  <si>
    <t>&gt;98%</t>
  </si>
  <si>
    <t>走访群众调查。</t>
  </si>
  <si>
    <t>姚安县住房和城乡建设局</t>
  </si>
  <si>
    <t xml:space="preserve"> 姚安县城市停车场建设项目</t>
  </si>
  <si>
    <t>在姚安县城南片区、思源小学片区、金荷公园片区、原栋川中学片区、西片区、南永公路片区规划建设8个城市停场，占地约130亩。</t>
  </si>
  <si>
    <t>停车场及停车位数量（个）</t>
  </si>
  <si>
    <t>建设停车场8个、停车位1812个。</t>
  </si>
  <si>
    <t>关于对姚安县城市停车场建设项目可行性研究报告的批复
姚发改〔2019〕38号</t>
  </si>
  <si>
    <t>6400万元</t>
  </si>
  <si>
    <t>社会效益</t>
  </si>
  <si>
    <t>有利于广大居民生产生活，改善县城交通状况，又可提升县城整体形象。</t>
  </si>
  <si>
    <t>可持续影响指标</t>
  </si>
  <si>
    <t>项目建成后将强化城市整体布局，引导区域内有序的交通组织、改善静态交通，解决缓解市民停车难的问题，改善区域内建设用地不合理、规划滞后问题，有利于提升城市品质。</t>
  </si>
  <si>
    <t>姚安县智慧城乡环卫一体化建设PPP项目</t>
  </si>
  <si>
    <t>该项目覆盖姚安县8个乡镇41个行政村635个村小组，总投资为3722.3万元，特许经营30年，运营期动态总投资为83538.75万元，工程分两期实施。</t>
  </si>
  <si>
    <t>建设项目数量</t>
  </si>
  <si>
    <t>公司负责保洁县城60条道路，保洁面积72万平方米，配备垃圾桶185个，240升移动式垃圾箱400个，660升移动式垃圾箱150个，环卫保洁人员98名，机械设备9台。</t>
  </si>
  <si>
    <t xml:space="preserve">《姚安县发展和改革局关于对姚安县智慧城乡生活垃圾治理项目可行性研究报告的批复》(姚发改〔2020〕89号) </t>
  </si>
  <si>
    <t>83538.75万元</t>
  </si>
  <si>
    <t>改善投资环境，促进招商引资，又可提升县城整体形象。</t>
  </si>
  <si>
    <t>项目建成促进周边经济生态有效改善，环境保护</t>
  </si>
  <si>
    <t>姚安县民政局</t>
  </si>
  <si>
    <t>姚安县殡改革葬骨灰堂建设项目</t>
  </si>
  <si>
    <t>建设综合楼3000平米，建设骨灰格20000个</t>
  </si>
  <si>
    <t>建设格位数量</t>
  </si>
  <si>
    <t>综合楼3000平米，骨灰格20000个</t>
  </si>
  <si>
    <t>楚发改社会[2018]355号</t>
  </si>
  <si>
    <t>质量指标</t>
  </si>
  <si>
    <t>质量标准</t>
  </si>
  <si>
    <t>符合国家质量标准要求</t>
  </si>
  <si>
    <t>时限指标</t>
  </si>
  <si>
    <t>造价在3000元/平米以内，严格按照发放批复投资</t>
  </si>
  <si>
    <t>做好殡葬改革服务</t>
  </si>
  <si>
    <t xml:space="preserve">提高殡葬服务能力，每年减少群众支出100万元
</t>
  </si>
  <si>
    <t>节约土地，树立文明新风</t>
  </si>
  <si>
    <t>殡葬制度不断完善，惠民殡葬措施基本健全，殡葬保障设施基本保障到位，绿色殡葬模式基本建立，文明丧葬新风基本形成，骨灰安葬率不断提高。</t>
  </si>
  <si>
    <t>姚安县林业和草原局</t>
  </si>
  <si>
    <t>姚安县生态护林员补贴项目</t>
  </si>
  <si>
    <t>我县聘请生态护林员160人，每年每人补贴20000元</t>
  </si>
  <si>
    <t>补贴人数及金额</t>
  </si>
  <si>
    <t>共计160人，每年每人补贴20000元。</t>
  </si>
  <si>
    <t>生态功能区转移支付使用说明</t>
  </si>
  <si>
    <t>补贴时限</t>
  </si>
  <si>
    <t>根据护林员工作实际按月发放</t>
  </si>
  <si>
    <t>增加建档立卡贫困户收入</t>
  </si>
  <si>
    <t>每年增加建档立卡贫困户收入20000元</t>
  </si>
  <si>
    <t>聘请护林员时限</t>
  </si>
  <si>
    <t>按照规定，不能无故解聘生态护林员，</t>
  </si>
  <si>
    <t>≧100%</t>
  </si>
  <si>
    <t>姚安县农业农村局</t>
  </si>
  <si>
    <t>姚安县高原特色现代高效农业产业园建设项目</t>
  </si>
  <si>
    <t>建设现代高效农业产业园6933.33公顷（约104000亩），其中：特色花卉种植区1333.33公顷（2000亩），包括花卉品种繁育及展示基地、设施花卉生产示范区、花卉展示观光区、荷花湿地公园、百花庄园、鲜花种植基地、物流园及营销中心；绿色蔬菜种植区3333.33公顷（5000亩），包括设施农业示范基地、有机蔬果种植示范及其消费体验基地、标准化种植基地、绿色农产品加工及冷链物流园、康养服务中心；水果种植区2000公顷（30000亩），包括石榴交易市场、种苗繁育基地、软籽石榴种植基地、百果园；综合信息服务中心、物流加工区266.67公顷（4000亩），包括展示平台建设、农产品质量安全监管平台、技能培训平台、电子商务平台、物流加工园区。</t>
  </si>
  <si>
    <t>建设面积</t>
  </si>
  <si>
    <t>建设现代高效农业产业园6933.33公顷（约104000亩）</t>
  </si>
  <si>
    <t>《姚安县发展和改革局关于姚安县高原特色现代高效农业产业园建设项目可行性研究报告的批复》（姚发改〔2019〕25号）</t>
  </si>
  <si>
    <t>216400万元</t>
  </si>
  <si>
    <t>出租收益情况</t>
  </si>
  <si>
    <t>年均可实现资产租赁收入≥2500万元，带动边远贫困山区集体资产收益≥2020年总收益</t>
  </si>
  <si>
    <t>带动招商引资</t>
  </si>
  <si>
    <t>≧95%</t>
  </si>
  <si>
    <t>项目区经营主体反馈综合评价</t>
  </si>
  <si>
    <t>姚安县公安局</t>
  </si>
  <si>
    <t>姚安县平安城市视频监控与报警系统及智能交通管理系统建设项目</t>
  </si>
  <si>
    <t>在县城主要街道、路口人员密集场所、案件多发地段安装406个高清视频监控探头，有效控制发案数、提高破案率，提升公安机关维护全县社会治安秩序的能力和水平，为姚安经济建设营造和谐、稳定的社会治安环境，增强人民群众安全感满意度。</t>
  </si>
  <si>
    <t>完成工程量</t>
  </si>
  <si>
    <t>安装406个高清视频监控摄像头</t>
  </si>
  <si>
    <t>平安城市视频监控项目合同</t>
  </si>
  <si>
    <t>973万元</t>
  </si>
  <si>
    <t>保证监控系统正常运行率</t>
  </si>
  <si>
    <t>各业务系统运维服务质量</t>
  </si>
  <si>
    <t>系统正常使用年限</t>
  </si>
  <si>
    <t>10年</t>
  </si>
  <si>
    <t>根据实际使用情况</t>
  </si>
  <si>
    <t>走访社会公众民意调查</t>
  </si>
  <si>
    <t>姚安县交通运输局</t>
  </si>
  <si>
    <t>姚安县光禄古镇旅游景区连接线建设项目</t>
  </si>
  <si>
    <t>建设15.53公里二级公路建设，路面宽度24.5米，总投资26347.72万元</t>
  </si>
  <si>
    <t>建设15.53公里二级公路建设</t>
  </si>
  <si>
    <t>姚安县发展和改革局关于对姚安县光禄古镇旅游景区连接线建设项目可行性研究报告的批复（姚发改社会[2015]32号）</t>
  </si>
  <si>
    <t>26347.72万元</t>
  </si>
  <si>
    <t>影响全县人民生产生活情况</t>
  </si>
  <si>
    <t>节省群众出行时间≥30分钟</t>
  </si>
  <si>
    <t>促进光禄古镇旅游发展</t>
  </si>
  <si>
    <t>提升旅游景区基础设施，将大大提高旅游通行能力和行车安全性，减少旅游成本，加强县城与光禄景点的旅游呼应、旅游产品交流，加快区域发展、促进沿线经济与旅游事业的快速增长。</t>
  </si>
  <si>
    <t>6-2  重点工作情况解释说明汇总表</t>
  </si>
  <si>
    <t>重点工作</t>
  </si>
  <si>
    <t>2020年工作重点及工作情况</t>
  </si>
  <si>
    <t>转移支付</t>
  </si>
  <si>
    <t>加大向上争取转移支付资金的力度，预计争取一般性转移支付126643万元，专项转移支付40284万元。</t>
  </si>
  <si>
    <t>举借债务</t>
  </si>
  <si>
    <t>2020年新增专项债券8000万元。</t>
  </si>
  <si>
    <t>再融资债券</t>
  </si>
  <si>
    <t>2020年预计争取再融资债券资金10582万元。</t>
  </si>
  <si>
    <t>预算绩效</t>
  </si>
  <si>
    <t>在2020年的预算执行中，推进预算绩效管理。</t>
  </si>
  <si>
    <t>预算公开</t>
  </si>
  <si>
    <t>2020年根据省州的统一要求，按照标准的公开格式在政府门户网站公开预算信息</t>
  </si>
  <si>
    <t>国有资本经营</t>
  </si>
  <si>
    <t>我县没有国有资本经营收支预算</t>
  </si>
  <si>
    <t>财政“三保”</t>
  </si>
  <si>
    <t>是指“保工资、保运转、保基本民生”的简称，主要包括人员经费、公用经费、基本民生支出等</t>
  </si>
</sst>
</file>

<file path=xl/styles.xml><?xml version="1.0" encoding="utf-8"?>
<styleSheet xmlns="http://schemas.openxmlformats.org/spreadsheetml/2006/main">
  <numFmts count="32">
    <numFmt numFmtId="41" formatCode="_ * #,##0_ ;_ * \-#,##0_ ;_ * &quot;-&quot;_ ;_ @_ "/>
    <numFmt numFmtId="43" formatCode="_ * #,##0.00_ ;_ * \-#,##0.00_ ;_ * &quot;-&quot;??_ ;_ @_ "/>
    <numFmt numFmtId="42" formatCode="_ &quot;￥&quot;* #,##0_ ;_ &quot;￥&quot;* \-#,##0_ ;_ &quot;￥&quot;* &quot;-&quot;_ ;_ @_ "/>
    <numFmt numFmtId="176" formatCode="#\ ??/??"/>
    <numFmt numFmtId="44" formatCode="_ &quot;￥&quot;* #,##0.00_ ;_ &quot;￥&quot;* \-#,##0.00_ ;_ &quot;￥&quot;* &quot;-&quot;??_ ;_ @_ "/>
    <numFmt numFmtId="177" formatCode="#,##0.000000"/>
    <numFmt numFmtId="178" formatCode="_-&quot;$&quot;\ * #,##0_-;_-&quot;$&quot;\ * #,##0\-;_-&quot;$&quot;\ * &quot;-&quot;_-;_-@_-"/>
    <numFmt numFmtId="179" formatCode="_-&quot;$&quot;\ * #,##0.00_-;_-&quot;$&quot;\ * #,##0.00\-;_-&quot;$&quot;\ * &quot;-&quot;??_-;_-@_-"/>
    <numFmt numFmtId="180" formatCode="yy\.mm\.dd"/>
    <numFmt numFmtId="181" formatCode="_-* #,##0_-;\-* #,##0_-;_-* &quot;-&quot;_-;_-@_-"/>
    <numFmt numFmtId="182" formatCode="0\.0,&quot;0&quot;"/>
    <numFmt numFmtId="183" formatCode="#,##0.0_);\(#,##0.0\)"/>
    <numFmt numFmtId="184" formatCode="_(* #,##0_);_(* \(#,##0\);_(* &quot;-&quot;_);_(@_)"/>
    <numFmt numFmtId="185" formatCode="&quot;$&quot;#,##0_);[Red]\(&quot;$&quot;#,##0\)"/>
    <numFmt numFmtId="186" formatCode="#,##0.00_);[Red]\(#,##0.00\)"/>
    <numFmt numFmtId="187" formatCode="&quot;$&quot;\ #,##0.00_-;[Red]&quot;$&quot;\ #,##0.00\-"/>
    <numFmt numFmtId="188" formatCode="#,##0_ ;[Red]\-#,##0\ "/>
    <numFmt numFmtId="189" formatCode="_(&quot;$&quot;* #,##0.00_);_(&quot;$&quot;* \(#,##0.00\);_(&quot;$&quot;* &quot;-&quot;??_);_(@_)"/>
    <numFmt numFmtId="190" formatCode="#,##0;\(#,##0\)"/>
    <numFmt numFmtId="191" formatCode="&quot;$&quot;\ #,##0_-;[Red]&quot;$&quot;\ #,##0\-"/>
    <numFmt numFmtId="192" formatCode="&quot;$&quot;#,##0.00_);[Red]\(&quot;$&quot;#,##0.00\)"/>
    <numFmt numFmtId="193" formatCode="_-* #,##0.00_-;\-* #,##0.00_-;_-* &quot;-&quot;??_-;_-@_-"/>
    <numFmt numFmtId="194" formatCode="0_ "/>
    <numFmt numFmtId="195" formatCode="\$#,##0.00;\(\$#,##0.00\)"/>
    <numFmt numFmtId="196" formatCode="\$#,##0;\(\$#,##0\)"/>
    <numFmt numFmtId="197" formatCode="_(&quot;$&quot;* #,##0_);_(&quot;$&quot;* \(#,##0\);_(&quot;$&quot;* &quot;-&quot;_);_(@_)"/>
    <numFmt numFmtId="198" formatCode="_(* #,##0.00_);_(* \(#,##0.00\);_(* &quot;-&quot;??_);_(@_)"/>
    <numFmt numFmtId="199" formatCode="_ * #,##0_ ;_ * \-#,##0_ ;_ * &quot;-&quot;??_ ;_ @_ "/>
    <numFmt numFmtId="200" formatCode="0.0%"/>
    <numFmt numFmtId="201" formatCode="0.0"/>
    <numFmt numFmtId="202" formatCode="#,##0_ "/>
    <numFmt numFmtId="203" formatCode="0.00_ "/>
  </numFmts>
  <fonts count="125">
    <font>
      <sz val="11"/>
      <color indexed="8"/>
      <name val="宋体"/>
      <charset val="134"/>
    </font>
    <font>
      <sz val="11"/>
      <color theme="1"/>
      <name val="宋体"/>
      <charset val="134"/>
      <scheme val="minor"/>
    </font>
    <font>
      <sz val="20"/>
      <name val="方正小标宋简体"/>
      <charset val="134"/>
    </font>
    <font>
      <b/>
      <sz val="14"/>
      <name val="宋体"/>
      <charset val="134"/>
      <scheme val="minor"/>
    </font>
    <font>
      <b/>
      <sz val="14"/>
      <color theme="1"/>
      <name val="宋体"/>
      <charset val="134"/>
      <scheme val="minor"/>
    </font>
    <font>
      <sz val="12"/>
      <name val="方正仿宋简体"/>
      <charset val="134"/>
    </font>
    <font>
      <sz val="11"/>
      <color theme="1"/>
      <name val="方正仿宋简体"/>
      <charset val="134"/>
    </font>
    <font>
      <sz val="12"/>
      <color theme="1"/>
      <name val="方正仿宋简体"/>
      <charset val="134"/>
    </font>
    <font>
      <sz val="11"/>
      <color rgb="FF000000"/>
      <name val="方正仿宋简体"/>
      <charset val="134"/>
    </font>
    <font>
      <sz val="10"/>
      <name val="宋体"/>
      <charset val="134"/>
    </font>
    <font>
      <b/>
      <sz val="10"/>
      <name val="宋体"/>
      <charset val="134"/>
    </font>
    <font>
      <sz val="12"/>
      <name val="宋体"/>
      <charset val="134"/>
    </font>
    <font>
      <sz val="10"/>
      <color indexed="8"/>
      <name val="宋体"/>
      <charset val="134"/>
    </font>
    <font>
      <sz val="20"/>
      <color indexed="8"/>
      <name val="方正小标宋简体"/>
      <charset val="134"/>
    </font>
    <font>
      <b/>
      <sz val="11"/>
      <color indexed="8"/>
      <name val="宋体"/>
      <charset val="134"/>
    </font>
    <font>
      <b/>
      <sz val="14"/>
      <color indexed="8"/>
      <name val="宋体"/>
      <charset val="134"/>
    </font>
    <font>
      <sz val="14"/>
      <color indexed="8"/>
      <name val="宋体"/>
      <charset val="134"/>
    </font>
    <font>
      <sz val="10"/>
      <color indexed="8"/>
      <name val="宋体"/>
      <charset val="134"/>
      <scheme val="major"/>
    </font>
    <font>
      <sz val="10"/>
      <name val="宋体"/>
      <charset val="134"/>
      <scheme val="major"/>
    </font>
    <font>
      <sz val="9"/>
      <name val="宋体"/>
      <charset val="134"/>
    </font>
    <font>
      <sz val="10"/>
      <color theme="1"/>
      <name val="宋体"/>
      <charset val="134"/>
      <scheme val="major"/>
    </font>
    <font>
      <sz val="11"/>
      <color indexed="8"/>
      <name val="宋体"/>
      <charset val="134"/>
      <scheme val="minor"/>
    </font>
    <font>
      <sz val="14"/>
      <color indexed="8"/>
      <name val="宋体"/>
      <charset val="134"/>
      <scheme val="minor"/>
    </font>
    <font>
      <sz val="12"/>
      <color indexed="8"/>
      <name val="宋体"/>
      <charset val="134"/>
      <scheme val="minor"/>
    </font>
    <font>
      <b/>
      <sz val="20"/>
      <name val="SimSun"/>
      <charset val="134"/>
    </font>
    <font>
      <sz val="11"/>
      <name val="SimSun"/>
      <charset val="134"/>
    </font>
    <font>
      <b/>
      <sz val="14"/>
      <name val="SimSun"/>
      <charset val="134"/>
    </font>
    <font>
      <sz val="14"/>
      <name val="SimSun"/>
      <charset val="134"/>
    </font>
    <font>
      <sz val="12"/>
      <name val="SimSun"/>
      <charset val="134"/>
    </font>
    <font>
      <b/>
      <sz val="15"/>
      <name val="SimSun"/>
      <charset val="134"/>
    </font>
    <font>
      <sz val="9"/>
      <name val="SimSun"/>
      <charset val="134"/>
    </font>
    <font>
      <b/>
      <sz val="11"/>
      <name val="SimSun"/>
      <charset val="134"/>
    </font>
    <font>
      <sz val="12"/>
      <color indexed="8"/>
      <name val="宋体"/>
      <charset val="134"/>
    </font>
    <font>
      <b/>
      <sz val="14"/>
      <name val="宋体"/>
      <charset val="134"/>
    </font>
    <font>
      <sz val="14"/>
      <name val="宋体"/>
      <charset val="134"/>
    </font>
    <font>
      <sz val="14"/>
      <name val="MS Serif"/>
      <charset val="134"/>
    </font>
    <font>
      <sz val="14"/>
      <color theme="1"/>
      <name val="宋体"/>
      <charset val="134"/>
      <scheme val="minor"/>
    </font>
    <font>
      <sz val="14"/>
      <name val="Times New Roman"/>
      <charset val="134"/>
    </font>
    <font>
      <sz val="14"/>
      <name val="宋体"/>
      <charset val="134"/>
      <scheme val="minor"/>
    </font>
    <font>
      <sz val="20"/>
      <color rgb="FF000000"/>
      <name val="方正小标宋简体"/>
      <charset val="134"/>
    </font>
    <font>
      <b/>
      <sz val="12"/>
      <name val="宋体"/>
      <charset val="134"/>
    </font>
    <font>
      <sz val="20"/>
      <color indexed="8"/>
      <name val="宋体"/>
      <charset val="134"/>
    </font>
    <font>
      <sz val="11"/>
      <name val="宋体"/>
      <charset val="134"/>
    </font>
    <font>
      <sz val="14"/>
      <color indexed="9"/>
      <name val="宋体"/>
      <charset val="134"/>
    </font>
    <font>
      <sz val="20"/>
      <color theme="1"/>
      <name val="方正小标宋简体"/>
      <charset val="134"/>
    </font>
    <font>
      <sz val="20"/>
      <color theme="1"/>
      <name val="方正小标宋_GBK"/>
      <charset val="134"/>
    </font>
    <font>
      <sz val="12"/>
      <color theme="1"/>
      <name val="宋体"/>
      <charset val="134"/>
      <scheme val="minor"/>
    </font>
    <font>
      <sz val="12"/>
      <name val="宋体"/>
      <charset val="134"/>
      <scheme val="minor"/>
    </font>
    <font>
      <sz val="14"/>
      <name val="Arial"/>
      <charset val="134"/>
    </font>
    <font>
      <sz val="18"/>
      <color rgb="FF000000"/>
      <name val="方正小标宋简体"/>
      <charset val="134"/>
    </font>
    <font>
      <sz val="18"/>
      <color indexed="8"/>
      <name val="方正小标宋简体"/>
      <charset val="134"/>
    </font>
    <font>
      <b/>
      <sz val="14"/>
      <color theme="1"/>
      <name val="宋体"/>
      <charset val="134"/>
    </font>
    <font>
      <sz val="12"/>
      <color indexed="9"/>
      <name val="宋体"/>
      <charset val="134"/>
    </font>
    <font>
      <sz val="16"/>
      <name val="黑体"/>
      <charset val="134"/>
    </font>
    <font>
      <u/>
      <sz val="11"/>
      <color rgb="FF0000FF"/>
      <name val="宋体"/>
      <charset val="0"/>
      <scheme val="minor"/>
    </font>
    <font>
      <sz val="10"/>
      <name val="Geneva"/>
      <charset val="134"/>
    </font>
    <font>
      <sz val="10"/>
      <name val="楷体"/>
      <charset val="134"/>
    </font>
    <font>
      <sz val="11"/>
      <color indexed="9"/>
      <name val="宋体"/>
      <charset val="134"/>
    </font>
    <font>
      <sz val="11"/>
      <color rgb="FF3F3F76"/>
      <name val="宋体"/>
      <charset val="0"/>
      <scheme val="minor"/>
    </font>
    <font>
      <sz val="11"/>
      <color theme="1"/>
      <name val="宋体"/>
      <charset val="0"/>
      <scheme val="minor"/>
    </font>
    <font>
      <sz val="11"/>
      <color indexed="17"/>
      <name val="宋体"/>
      <charset val="134"/>
    </font>
    <font>
      <sz val="8"/>
      <name val="Times New Roman"/>
      <charset val="134"/>
    </font>
    <font>
      <sz val="8"/>
      <name val="Arial"/>
      <charset val="134"/>
    </font>
    <font>
      <sz val="11"/>
      <color indexed="20"/>
      <name val="宋体"/>
      <charset val="134"/>
    </font>
    <font>
      <sz val="11"/>
      <color theme="0"/>
      <name val="宋体"/>
      <charset val="0"/>
      <scheme val="minor"/>
    </font>
    <font>
      <b/>
      <sz val="12"/>
      <name val="Arial"/>
      <charset val="134"/>
    </font>
    <font>
      <b/>
      <sz val="15"/>
      <color indexed="56"/>
      <name val="宋体"/>
      <charset val="134"/>
    </font>
    <font>
      <sz val="11"/>
      <color rgb="FF9C0006"/>
      <name val="宋体"/>
      <charset val="0"/>
      <scheme val="minor"/>
    </font>
    <font>
      <sz val="10"/>
      <name val="MS Sans Serif"/>
      <charset val="134"/>
    </font>
    <font>
      <sz val="10"/>
      <name val="Arial"/>
      <charset val="134"/>
    </font>
    <font>
      <sz val="12"/>
      <color indexed="16"/>
      <name val="宋体"/>
      <charset val="134"/>
    </font>
    <font>
      <b/>
      <sz val="10"/>
      <name val="Tms Rmn"/>
      <charset val="134"/>
    </font>
    <font>
      <u/>
      <sz val="11"/>
      <color rgb="FF800080"/>
      <name val="宋体"/>
      <charset val="0"/>
      <scheme val="minor"/>
    </font>
    <font>
      <sz val="11"/>
      <color rgb="FF9C6500"/>
      <name val="宋体"/>
      <charset val="0"/>
      <scheme val="minor"/>
    </font>
    <font>
      <sz val="12"/>
      <name val="Times New Roman"/>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52"/>
      <name val="宋体"/>
      <charset val="134"/>
    </font>
    <font>
      <b/>
      <sz val="10"/>
      <name val="MS Sans Serif"/>
      <charset val="134"/>
    </font>
    <font>
      <sz val="11"/>
      <color rgb="FFFA7D00"/>
      <name val="宋体"/>
      <charset val="0"/>
      <scheme val="minor"/>
    </font>
    <font>
      <sz val="10"/>
      <name val="Helv"/>
      <charset val="134"/>
    </font>
    <font>
      <b/>
      <sz val="11"/>
      <color theme="1"/>
      <name val="宋体"/>
      <charset val="0"/>
      <scheme val="minor"/>
    </font>
    <font>
      <sz val="11"/>
      <color rgb="FF006100"/>
      <name val="宋体"/>
      <charset val="0"/>
      <scheme val="minor"/>
    </font>
    <font>
      <sz val="12"/>
      <color indexed="17"/>
      <name val="宋体"/>
      <charset val="134"/>
    </font>
    <font>
      <b/>
      <sz val="10"/>
      <color indexed="9"/>
      <name val="宋体"/>
      <charset val="134"/>
    </font>
    <font>
      <b/>
      <sz val="13"/>
      <color indexed="56"/>
      <name val="宋体"/>
      <charset val="134"/>
    </font>
    <font>
      <u/>
      <sz val="12"/>
      <color indexed="12"/>
      <name val="宋体"/>
      <charset val="134"/>
    </font>
    <font>
      <sz val="10"/>
      <name val="仿宋_GB2312"/>
      <charset val="134"/>
    </font>
    <font>
      <sz val="12"/>
      <name val="Helv"/>
      <charset val="134"/>
    </font>
    <font>
      <sz val="12"/>
      <color indexed="9"/>
      <name val="Helv"/>
      <charset val="134"/>
    </font>
    <font>
      <b/>
      <sz val="8"/>
      <color indexed="9"/>
      <name val="宋体"/>
      <charset val="134"/>
    </font>
    <font>
      <sz val="11"/>
      <color indexed="60"/>
      <name val="宋体"/>
      <charset val="134"/>
    </font>
    <font>
      <b/>
      <sz val="11"/>
      <color indexed="63"/>
      <name val="宋体"/>
      <charset val="134"/>
    </font>
    <font>
      <b/>
      <sz val="18"/>
      <color indexed="56"/>
      <name val="宋体"/>
      <charset val="134"/>
    </font>
    <font>
      <b/>
      <sz val="11"/>
      <color indexed="56"/>
      <name val="宋体"/>
      <charset val="134"/>
    </font>
    <font>
      <sz val="10"/>
      <name val="Times New Roman"/>
      <charset val="134"/>
    </font>
    <font>
      <b/>
      <sz val="15"/>
      <color indexed="54"/>
      <name val="宋体"/>
      <charset val="134"/>
    </font>
    <font>
      <sz val="11"/>
      <color indexed="62"/>
      <name val="宋体"/>
      <charset val="134"/>
    </font>
    <font>
      <b/>
      <sz val="12"/>
      <color indexed="8"/>
      <name val="宋体"/>
      <charset val="134"/>
    </font>
    <font>
      <b/>
      <sz val="9"/>
      <name val="Arial"/>
      <charset val="134"/>
    </font>
    <font>
      <b/>
      <sz val="13"/>
      <color indexed="54"/>
      <name val="宋体"/>
      <charset val="134"/>
    </font>
    <font>
      <sz val="7"/>
      <name val="Small Fonts"/>
      <charset val="134"/>
    </font>
    <font>
      <sz val="10"/>
      <color indexed="8"/>
      <name val="MS Sans Serif"/>
      <charset val="134"/>
    </font>
    <font>
      <b/>
      <sz val="11"/>
      <color indexed="54"/>
      <name val="宋体"/>
      <charset val="134"/>
    </font>
    <font>
      <b/>
      <sz val="18"/>
      <color indexed="62"/>
      <name val="宋体"/>
      <charset val="134"/>
    </font>
    <font>
      <i/>
      <sz val="11"/>
      <color indexed="23"/>
      <name val="宋体"/>
      <charset val="134"/>
    </font>
    <font>
      <b/>
      <sz val="18"/>
      <color indexed="54"/>
      <name val="宋体"/>
      <charset val="134"/>
    </font>
    <font>
      <sz val="12"/>
      <color indexed="20"/>
      <name val="宋体"/>
      <charset val="134"/>
    </font>
    <font>
      <b/>
      <sz val="14"/>
      <name val="楷体"/>
      <charset val="134"/>
    </font>
    <font>
      <sz val="11"/>
      <color indexed="52"/>
      <name val="宋体"/>
      <charset val="134"/>
    </font>
    <font>
      <b/>
      <sz val="11"/>
      <color indexed="9"/>
      <name val="宋体"/>
      <charset val="134"/>
    </font>
    <font>
      <u/>
      <sz val="11"/>
      <color indexed="52"/>
      <name val="宋体"/>
      <charset val="134"/>
    </font>
    <font>
      <u/>
      <sz val="10"/>
      <color indexed="12"/>
      <name val="Times"/>
      <charset val="134"/>
    </font>
    <font>
      <b/>
      <sz val="10"/>
      <name val="Arial"/>
      <charset val="134"/>
    </font>
    <font>
      <sz val="12"/>
      <name val="Courier"/>
      <charset val="134"/>
    </font>
    <font>
      <u/>
      <sz val="12"/>
      <color indexed="36"/>
      <name val="宋体"/>
      <charset val="134"/>
    </font>
    <font>
      <sz val="11"/>
      <color indexed="10"/>
      <name val="宋体"/>
      <charset val="134"/>
    </font>
    <font>
      <b/>
      <sz val="11"/>
      <color rgb="FFFF0000"/>
      <name val="SimSun"/>
      <charset val="134"/>
    </font>
  </fonts>
  <fills count="6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5"/>
        <bgColor indexed="64"/>
      </patternFill>
    </fill>
    <fill>
      <patternFill patternType="solid">
        <fgColor indexed="22"/>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11"/>
        <bgColor indexed="64"/>
      </patternFill>
    </fill>
    <fill>
      <patternFill patternType="solid">
        <fgColor rgb="FFFFCC99"/>
        <bgColor indexed="64"/>
      </patternFill>
    </fill>
    <fill>
      <patternFill patternType="solid">
        <fgColor indexed="44"/>
        <bgColor indexed="64"/>
      </patternFill>
    </fill>
    <fill>
      <patternFill patternType="solid">
        <fgColor theme="6" tint="0.799981688894314"/>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theme="6" tint="0.399975585192419"/>
        <bgColor indexed="64"/>
      </patternFill>
    </fill>
    <fill>
      <patternFill patternType="solid">
        <fgColor indexed="14"/>
        <bgColor indexed="64"/>
      </patternFill>
    </fill>
    <fill>
      <patternFill patternType="solid">
        <fgColor indexed="27"/>
        <bgColor indexed="64"/>
      </patternFill>
    </fill>
    <fill>
      <patternFill patternType="solid">
        <fgColor theme="6" tint="0.599993896298105"/>
        <bgColor indexed="64"/>
      </patternFill>
    </fill>
    <fill>
      <patternFill patternType="solid">
        <fgColor indexed="62"/>
        <bgColor indexed="64"/>
      </patternFill>
    </fill>
    <fill>
      <patternFill patternType="solid">
        <fgColor indexed="48"/>
        <bgColor indexed="64"/>
      </patternFill>
    </fill>
    <fill>
      <patternFill patternType="solid">
        <fgColor indexed="55"/>
        <bgColor indexed="64"/>
      </patternFill>
    </fill>
    <fill>
      <patternFill patternType="solid">
        <fgColor rgb="FFFFC7CE"/>
        <bgColor indexed="64"/>
      </patternFill>
    </fill>
    <fill>
      <patternFill patternType="solid">
        <fgColor rgb="FFFFFFCC"/>
        <bgColor indexed="64"/>
      </patternFill>
    </fill>
    <fill>
      <patternFill patternType="solid">
        <fgColor indexed="51"/>
        <bgColor indexed="64"/>
      </patternFill>
    </fill>
    <fill>
      <patternFill patternType="solid">
        <fgColor indexed="52"/>
        <bgColor indexed="64"/>
      </patternFill>
    </fill>
    <fill>
      <patternFill patternType="solid">
        <fgColor indexed="45"/>
        <bgColor indexed="64"/>
      </patternFill>
    </fill>
    <fill>
      <patternFill patternType="gray0625"/>
    </fill>
    <fill>
      <patternFill patternType="solid">
        <fgColor theme="4"/>
        <bgColor indexed="64"/>
      </patternFill>
    </fill>
    <fill>
      <patternFill patternType="solid">
        <fgColor indexed="29"/>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indexed="47"/>
        <bgColor indexed="64"/>
      </patternFill>
    </fill>
    <fill>
      <patternFill patternType="solid">
        <fgColor theme="7" tint="0.399975585192419"/>
        <bgColor indexed="64"/>
      </patternFill>
    </fill>
    <fill>
      <patternFill patternType="solid">
        <fgColor indexed="31"/>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mediumGray">
        <fgColor indexed="22"/>
      </patternFill>
    </fill>
    <fill>
      <patternFill patternType="solid">
        <fgColor rgb="FFC6EFCE"/>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3"/>
        <bgColor indexed="64"/>
      </patternFill>
    </fill>
    <fill>
      <patternFill patternType="solid">
        <fgColor indexed="15"/>
        <bgColor indexed="64"/>
      </patternFill>
    </fill>
    <fill>
      <patternFill patternType="solid">
        <fgColor indexed="12"/>
        <bgColor indexed="64"/>
      </patternFill>
    </fill>
    <fill>
      <patternFill patternType="solid">
        <fgColor indexed="36"/>
        <bgColor indexed="64"/>
      </patternFill>
    </fill>
    <fill>
      <patternFill patternType="solid">
        <fgColor indexed="30"/>
        <bgColor indexed="64"/>
      </patternFill>
    </fill>
    <fill>
      <patternFill patternType="lightUp">
        <fgColor indexed="9"/>
        <bgColor indexed="29"/>
      </patternFill>
    </fill>
    <fill>
      <patternFill patternType="solid">
        <fgColor indexed="57"/>
        <bgColor indexed="64"/>
      </patternFill>
    </fill>
    <fill>
      <patternFill patternType="lightUp">
        <fgColor indexed="9"/>
        <bgColor indexed="55"/>
      </patternFill>
    </fill>
    <fill>
      <patternFill patternType="lightUp">
        <fgColor indexed="9"/>
        <bgColor indexed="22"/>
      </patternFill>
    </fill>
    <fill>
      <patternFill patternType="solid">
        <fgColor indexed="40"/>
        <bgColor indexed="64"/>
      </patternFill>
    </fill>
    <fill>
      <patternFill patternType="solid">
        <fgColor indexed="53"/>
        <bgColor indexed="64"/>
      </patternFill>
    </fill>
  </fills>
  <borders count="4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style="thin">
        <color auto="1"/>
      </bottom>
      <diagonal/>
    </border>
    <border>
      <left style="thin">
        <color indexed="8"/>
      </left>
      <right style="thin">
        <color indexed="8"/>
      </right>
      <top style="thin">
        <color auto="1"/>
      </top>
      <bottom style="thin">
        <color indexed="8"/>
      </bottom>
      <diagonal/>
    </border>
    <border>
      <left style="thin">
        <color indexed="8"/>
      </left>
      <right style="thin">
        <color indexed="8"/>
      </right>
      <top style="thin">
        <color indexed="8"/>
      </top>
      <bottom style="thin">
        <color auto="1"/>
      </bottom>
      <diagonal/>
    </border>
    <border>
      <left style="thin">
        <color indexed="8"/>
      </left>
      <right style="thin">
        <color indexed="8"/>
      </right>
      <top style="thin">
        <color auto="1"/>
      </top>
      <bottom style="thin">
        <color auto="1"/>
      </bottom>
      <diagonal/>
    </border>
    <border>
      <left style="thin">
        <color indexed="8"/>
      </left>
      <right style="thin">
        <color auto="1"/>
      </right>
      <top style="thin">
        <color indexed="8"/>
      </top>
      <bottom style="thin">
        <color indexed="8"/>
      </bottom>
      <diagonal/>
    </border>
    <border>
      <left style="thin">
        <color auto="1"/>
      </left>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right/>
      <top style="thin">
        <color auto="1"/>
      </top>
      <bottom style="thin">
        <color auto="1"/>
      </bottom>
      <diagonal/>
    </border>
    <border>
      <left/>
      <right/>
      <top/>
      <bottom style="thick">
        <color indexed="62"/>
      </bottom>
      <diagonal/>
    </border>
    <border>
      <left/>
      <right/>
      <top style="medium">
        <color auto="1"/>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indexed="23"/>
      </left>
      <right style="thin">
        <color indexed="23"/>
      </right>
      <top style="thin">
        <color indexed="23"/>
      </top>
      <bottom style="thin">
        <color indexed="23"/>
      </bottom>
      <diagonal/>
    </border>
    <border>
      <left/>
      <right/>
      <top/>
      <bottom style="medium">
        <color auto="1"/>
      </bottom>
      <diagonal/>
    </border>
    <border>
      <left/>
      <right/>
      <top/>
      <bottom style="double">
        <color rgb="FFFF8001"/>
      </bottom>
      <diagonal/>
    </border>
    <border>
      <left/>
      <right/>
      <top style="thin">
        <color theme="4"/>
      </top>
      <bottom style="double">
        <color theme="4"/>
      </bottom>
      <diagonal/>
    </border>
    <border>
      <left/>
      <right/>
      <top style="medium">
        <color indexed="9"/>
      </top>
      <bottom style="medium">
        <color indexed="9"/>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11"/>
      </bottom>
      <diagonal/>
    </border>
    <border>
      <left/>
      <right/>
      <top style="thin">
        <color indexed="11"/>
      </top>
      <bottom style="double">
        <color indexed="11"/>
      </bottom>
      <diagonal/>
    </border>
    <border>
      <left/>
      <right/>
      <top/>
      <bottom style="thick">
        <color indexed="43"/>
      </bottom>
      <diagonal/>
    </border>
    <border>
      <left/>
      <right/>
      <top/>
      <bottom style="medium">
        <color indexed="4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1333">
    <xf numFmtId="0" fontId="0" fillId="0" borderId="0">
      <alignment vertical="center"/>
    </xf>
    <xf numFmtId="42" fontId="1" fillId="0" borderId="0" applyFont="0" applyFill="0" applyBorder="0" applyAlignment="0" applyProtection="0">
      <alignment vertical="center"/>
    </xf>
    <xf numFmtId="0" fontId="57" fillId="8" borderId="0" applyNumberFormat="0" applyBorder="0" applyAlignment="0" applyProtection="0">
      <alignment vertical="center"/>
    </xf>
    <xf numFmtId="0" fontId="58" fillId="10" borderId="19" applyNumberFormat="0" applyAlignment="0" applyProtection="0">
      <alignment vertical="center"/>
    </xf>
    <xf numFmtId="0" fontId="14" fillId="0" borderId="18" applyNumberFormat="0" applyFill="0" applyAlignment="0" applyProtection="0">
      <alignment vertical="center"/>
    </xf>
    <xf numFmtId="0" fontId="52" fillId="7" borderId="0" applyNumberFormat="0" applyBorder="0" applyAlignment="0" applyProtection="0">
      <alignment vertical="center"/>
    </xf>
    <xf numFmtId="44" fontId="1" fillId="0" borderId="0" applyFont="0" applyFill="0" applyBorder="0" applyAlignment="0" applyProtection="0">
      <alignment vertical="center"/>
    </xf>
    <xf numFmtId="0" fontId="56" fillId="0" borderId="17" applyNumberFormat="0" applyFill="0" applyProtection="0">
      <alignment horizontal="center" vertical="center"/>
    </xf>
    <xf numFmtId="0" fontId="55" fillId="0" borderId="0">
      <alignment vertical="center"/>
    </xf>
    <xf numFmtId="0" fontId="59" fillId="12" borderId="0" applyNumberFormat="0" applyBorder="0" applyAlignment="0" applyProtection="0">
      <alignment vertical="center"/>
    </xf>
    <xf numFmtId="9" fontId="11" fillId="0" borderId="0" applyFont="0" applyFill="0" applyBorder="0" applyAlignment="0" applyProtection="0">
      <alignment vertical="center"/>
    </xf>
    <xf numFmtId="0" fontId="60" fillId="13" borderId="0" applyNumberFormat="0" applyBorder="0" applyAlignment="0" applyProtection="0">
      <alignment vertical="center"/>
    </xf>
    <xf numFmtId="0" fontId="61" fillId="0" borderId="0">
      <alignment horizontal="center" vertical="center" wrapText="1"/>
      <protection locked="0"/>
    </xf>
    <xf numFmtId="0" fontId="52" fillId="6" borderId="0" applyNumberFormat="0" applyBorder="0" applyAlignment="0" applyProtection="0">
      <alignment vertical="center"/>
    </xf>
    <xf numFmtId="0" fontId="11" fillId="0" borderId="0">
      <alignment vertical="center"/>
    </xf>
    <xf numFmtId="0" fontId="32" fillId="14" borderId="0" applyNumberFormat="0" applyBorder="0" applyAlignment="0" applyProtection="0">
      <alignment vertical="center"/>
    </xf>
    <xf numFmtId="0" fontId="55" fillId="0" borderId="0">
      <alignment vertical="center"/>
    </xf>
    <xf numFmtId="0" fontId="11" fillId="0" borderId="0">
      <alignment vertical="center"/>
    </xf>
    <xf numFmtId="0" fontId="32" fillId="5" borderId="0" applyNumberFormat="0" applyBorder="0" applyAlignment="0" applyProtection="0">
      <alignment vertical="center"/>
    </xf>
    <xf numFmtId="41" fontId="1" fillId="0" borderId="0" applyFont="0" applyFill="0" applyBorder="0" applyAlignment="0" applyProtection="0">
      <alignment vertical="center"/>
    </xf>
    <xf numFmtId="0" fontId="0" fillId="0" borderId="0">
      <alignment vertical="center"/>
    </xf>
    <xf numFmtId="0" fontId="59" fillId="19" borderId="0" applyNumberFormat="0" applyBorder="0" applyAlignment="0" applyProtection="0">
      <alignment vertical="center"/>
    </xf>
    <xf numFmtId="0" fontId="67" fillId="23" borderId="0" applyNumberFormat="0" applyBorder="0" applyAlignment="0" applyProtection="0">
      <alignment vertical="center"/>
    </xf>
    <xf numFmtId="43" fontId="0" fillId="0" borderId="0" applyFont="0" applyFill="0" applyBorder="0" applyAlignment="0" applyProtection="0">
      <alignment vertical="center"/>
    </xf>
    <xf numFmtId="0" fontId="64" fillId="16" borderId="0" applyNumberFormat="0" applyBorder="0" applyAlignment="0" applyProtection="0">
      <alignment vertical="center"/>
    </xf>
    <xf numFmtId="0" fontId="52" fillId="26" borderId="0" applyNumberFormat="0" applyBorder="0" applyAlignment="0" applyProtection="0">
      <alignment vertical="center"/>
    </xf>
    <xf numFmtId="0" fontId="60" fillId="18" borderId="0" applyNumberFormat="0" applyBorder="0" applyAlignment="0" applyProtection="0">
      <alignment vertical="center"/>
    </xf>
    <xf numFmtId="0" fontId="62" fillId="14" borderId="1" applyNumberFormat="0" applyBorder="0" applyAlignment="0" applyProtection="0">
      <alignment vertical="center"/>
    </xf>
    <xf numFmtId="0" fontId="52" fillId="22" borderId="0" applyNumberFormat="0" applyBorder="0" applyAlignment="0" applyProtection="0">
      <alignment vertical="center"/>
    </xf>
    <xf numFmtId="180" fontId="69" fillId="0" borderId="17" applyFill="0" applyProtection="0">
      <alignment horizontal="right" vertical="center"/>
    </xf>
    <xf numFmtId="0" fontId="57" fillId="26" borderId="0" applyNumberFormat="0" applyBorder="0" applyAlignment="0" applyProtection="0">
      <alignment vertical="center"/>
    </xf>
    <xf numFmtId="0" fontId="54" fillId="0" borderId="0" applyNumberFormat="0" applyFill="0" applyBorder="0" applyAlignment="0" applyProtection="0">
      <alignment vertical="center"/>
    </xf>
    <xf numFmtId="9" fontId="11" fillId="0" borderId="0" applyFont="0" applyFill="0" applyBorder="0" applyAlignment="0" applyProtection="0">
      <alignment vertical="center"/>
    </xf>
    <xf numFmtId="0" fontId="70" fillId="27" borderId="0" applyNumberFormat="0" applyBorder="0" applyAlignment="0" applyProtection="0">
      <alignment vertical="center"/>
    </xf>
    <xf numFmtId="0" fontId="52" fillId="6" borderId="0" applyNumberFormat="0" applyBorder="0" applyAlignment="0" applyProtection="0">
      <alignment vertical="center"/>
    </xf>
    <xf numFmtId="0" fontId="57" fillId="21" borderId="0" applyNumberFormat="0" applyBorder="0" applyAlignment="0" applyProtection="0">
      <alignment vertical="center"/>
    </xf>
    <xf numFmtId="0" fontId="72" fillId="0" borderId="0" applyNumberFormat="0" applyFill="0" applyBorder="0" applyAlignment="0" applyProtection="0">
      <alignment vertical="center"/>
    </xf>
    <xf numFmtId="0" fontId="1" fillId="24" borderId="23" applyNumberFormat="0" applyFont="0" applyAlignment="0" applyProtection="0">
      <alignment vertical="center"/>
    </xf>
    <xf numFmtId="0" fontId="57" fillId="30" borderId="0" applyNumberFormat="0" applyBorder="0" applyAlignment="0" applyProtection="0">
      <alignment vertical="center"/>
    </xf>
    <xf numFmtId="0" fontId="74" fillId="0" borderId="0">
      <alignment vertical="center"/>
    </xf>
    <xf numFmtId="0" fontId="52" fillId="26" borderId="0" applyNumberFormat="0" applyBorder="0" applyAlignment="0" applyProtection="0">
      <alignment vertical="center"/>
    </xf>
    <xf numFmtId="0" fontId="52" fillId="11" borderId="0" applyNumberFormat="0" applyBorder="0" applyAlignment="0" applyProtection="0">
      <alignment vertical="center"/>
    </xf>
    <xf numFmtId="0" fontId="64" fillId="32" borderId="0" applyNumberFormat="0" applyBorder="0" applyAlignment="0" applyProtection="0">
      <alignment vertical="center"/>
    </xf>
    <xf numFmtId="0" fontId="52" fillId="22" borderId="0" applyNumberFormat="0" applyBorder="0" applyAlignment="0" applyProtection="0">
      <alignment vertical="center"/>
    </xf>
    <xf numFmtId="9" fontId="11" fillId="0" borderId="0" applyFont="0" applyFill="0" applyBorder="0" applyAlignment="0" applyProtection="0">
      <alignment vertical="center"/>
    </xf>
    <xf numFmtId="0" fontId="75"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11" fillId="0" borderId="0">
      <alignment vertical="center"/>
    </xf>
    <xf numFmtId="0" fontId="11" fillId="0" borderId="0">
      <alignment vertical="center"/>
    </xf>
    <xf numFmtId="0" fontId="57" fillId="27" borderId="0" applyNumberFormat="0" applyBorder="0" applyAlignment="0" applyProtection="0">
      <alignment vertical="center"/>
    </xf>
    <xf numFmtId="0" fontId="77"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66" fillId="0" borderId="21" applyNumberFormat="0" applyFill="0" applyAlignment="0" applyProtection="0">
      <alignment vertical="center"/>
    </xf>
    <xf numFmtId="0" fontId="52" fillId="11" borderId="0" applyNumberFormat="0" applyBorder="0" applyAlignment="0" applyProtection="0">
      <alignment vertical="center"/>
    </xf>
    <xf numFmtId="9" fontId="11" fillId="0" borderId="0" applyFont="0" applyFill="0" applyBorder="0" applyAlignment="0" applyProtection="0">
      <alignment vertical="center"/>
    </xf>
    <xf numFmtId="0" fontId="79" fillId="0" borderId="24" applyNumberFormat="0" applyFill="0" applyAlignment="0" applyProtection="0">
      <alignment vertical="center"/>
    </xf>
    <xf numFmtId="9" fontId="11" fillId="0" borderId="0" applyFont="0" applyFill="0" applyBorder="0" applyAlignment="0" applyProtection="0">
      <alignment vertical="center"/>
    </xf>
    <xf numFmtId="0" fontId="63" fillId="27" borderId="0" applyNumberFormat="0" applyBorder="0" applyAlignment="0" applyProtection="0">
      <alignment vertical="center"/>
    </xf>
    <xf numFmtId="0" fontId="74" fillId="0" borderId="0">
      <alignment vertical="center"/>
    </xf>
    <xf numFmtId="0" fontId="57" fillId="27" borderId="0" applyNumberFormat="0" applyBorder="0" applyAlignment="0" applyProtection="0">
      <alignment vertical="center"/>
    </xf>
    <xf numFmtId="0" fontId="80" fillId="0" borderId="24" applyNumberFormat="0" applyFill="0" applyAlignment="0" applyProtection="0">
      <alignment vertical="center"/>
    </xf>
    <xf numFmtId="0" fontId="52" fillId="26" borderId="0" applyNumberFormat="0" applyBorder="0" applyAlignment="0" applyProtection="0">
      <alignment vertical="center"/>
    </xf>
    <xf numFmtId="0" fontId="64" fillId="33" borderId="0" applyNumberFormat="0" applyBorder="0" applyAlignment="0" applyProtection="0">
      <alignment vertical="center"/>
    </xf>
    <xf numFmtId="0" fontId="52" fillId="6" borderId="0" applyNumberFormat="0" applyBorder="0" applyAlignment="0" applyProtection="0">
      <alignment vertical="center"/>
    </xf>
    <xf numFmtId="9" fontId="11" fillId="0" borderId="0" applyFont="0" applyFill="0" applyBorder="0" applyAlignment="0" applyProtection="0">
      <alignment vertical="center"/>
    </xf>
    <xf numFmtId="0" fontId="75" fillId="0" borderId="25" applyNumberFormat="0" applyFill="0" applyAlignment="0" applyProtection="0">
      <alignment vertical="center"/>
    </xf>
    <xf numFmtId="0" fontId="52" fillId="26" borderId="0" applyNumberFormat="0" applyBorder="0" applyAlignment="0" applyProtection="0">
      <alignment vertical="center"/>
    </xf>
    <xf numFmtId="0" fontId="64" fillId="35" borderId="0" applyNumberFormat="0" applyBorder="0" applyAlignment="0" applyProtection="0">
      <alignment vertical="center"/>
    </xf>
    <xf numFmtId="0" fontId="81" fillId="37" borderId="26" applyNumberFormat="0" applyAlignment="0" applyProtection="0">
      <alignment vertical="center"/>
    </xf>
    <xf numFmtId="0" fontId="82" fillId="37" borderId="19" applyNumberFormat="0" applyAlignment="0" applyProtection="0">
      <alignment vertical="center"/>
    </xf>
    <xf numFmtId="0" fontId="0" fillId="11" borderId="0" applyNumberFormat="0" applyBorder="0" applyAlignment="0" applyProtection="0">
      <alignment vertical="center"/>
    </xf>
    <xf numFmtId="0" fontId="83" fillId="38" borderId="27" applyNumberFormat="0" applyAlignment="0" applyProtection="0">
      <alignment vertical="center"/>
    </xf>
    <xf numFmtId="0" fontId="59" fillId="39" borderId="0" applyNumberFormat="0" applyBorder="0" applyAlignment="0" applyProtection="0">
      <alignment vertical="center"/>
    </xf>
    <xf numFmtId="0" fontId="64" fillId="40" borderId="0" applyNumberFormat="0" applyBorder="0" applyAlignment="0" applyProtection="0">
      <alignment vertical="center"/>
    </xf>
    <xf numFmtId="0" fontId="11" fillId="0" borderId="0">
      <alignment vertical="center"/>
    </xf>
    <xf numFmtId="0" fontId="85" fillId="0" borderId="29">
      <alignment horizontal="center" vertical="center"/>
    </xf>
    <xf numFmtId="0" fontId="86" fillId="0" borderId="30" applyNumberFormat="0" applyFill="0" applyAlignment="0" applyProtection="0">
      <alignment vertical="center"/>
    </xf>
    <xf numFmtId="0" fontId="57" fillId="21" borderId="0" applyNumberFormat="0" applyBorder="0" applyAlignment="0" applyProtection="0">
      <alignment vertical="center"/>
    </xf>
    <xf numFmtId="0" fontId="88" fillId="0" borderId="31" applyNumberFormat="0" applyFill="0" applyAlignment="0" applyProtection="0">
      <alignment vertical="center"/>
    </xf>
    <xf numFmtId="0" fontId="89" fillId="42" borderId="0" applyNumberFormat="0" applyBorder="0" applyAlignment="0" applyProtection="0">
      <alignment vertical="center"/>
    </xf>
    <xf numFmtId="0" fontId="0" fillId="13" borderId="0" applyNumberFormat="0" applyBorder="0" applyAlignment="0" applyProtection="0">
      <alignment vertical="center"/>
    </xf>
    <xf numFmtId="0" fontId="73" fillId="31" borderId="0" applyNumberFormat="0" applyBorder="0" applyAlignment="0" applyProtection="0">
      <alignment vertical="center"/>
    </xf>
    <xf numFmtId="0" fontId="59" fillId="43" borderId="0" applyNumberFormat="0" applyBorder="0" applyAlignment="0" applyProtection="0">
      <alignment vertical="center"/>
    </xf>
    <xf numFmtId="0" fontId="64" fillId="29" borderId="0" applyNumberFormat="0" applyBorder="0" applyAlignment="0" applyProtection="0">
      <alignment vertical="center"/>
    </xf>
    <xf numFmtId="0" fontId="11" fillId="0" borderId="0">
      <alignment vertical="center"/>
    </xf>
    <xf numFmtId="0" fontId="69" fillId="0" borderId="4" applyNumberFormat="0" applyFill="0" applyProtection="0">
      <alignment horizontal="right" vertical="center"/>
    </xf>
    <xf numFmtId="0" fontId="59" fillId="44" borderId="0" applyNumberFormat="0" applyBorder="0" applyAlignment="0" applyProtection="0">
      <alignment vertical="center"/>
    </xf>
    <xf numFmtId="0" fontId="32" fillId="14" borderId="0" applyNumberFormat="0" applyBorder="0" applyAlignment="0" applyProtection="0">
      <alignment vertical="center"/>
    </xf>
    <xf numFmtId="0" fontId="59" fillId="45" borderId="0" applyNumberFormat="0" applyBorder="0" applyAlignment="0" applyProtection="0">
      <alignment vertical="center"/>
    </xf>
    <xf numFmtId="0" fontId="59" fillId="46" borderId="0" applyNumberFormat="0" applyBorder="0" applyAlignment="0" applyProtection="0">
      <alignment vertical="center"/>
    </xf>
    <xf numFmtId="0" fontId="59" fillId="47" borderId="0" applyNumberFormat="0" applyBorder="0" applyAlignment="0" applyProtection="0">
      <alignment vertical="center"/>
    </xf>
    <xf numFmtId="0" fontId="32" fillId="5" borderId="0" applyNumberFormat="0" applyBorder="0" applyAlignment="0" applyProtection="0">
      <alignment vertical="center"/>
    </xf>
    <xf numFmtId="0" fontId="64" fillId="48" borderId="0" applyNumberFormat="0" applyBorder="0" applyAlignment="0" applyProtection="0">
      <alignment vertical="center"/>
    </xf>
    <xf numFmtId="0" fontId="11" fillId="0" borderId="0" applyNumberFormat="0" applyFont="0" applyFill="0" applyBorder="0" applyAlignment="0" applyProtection="0">
      <alignment horizontal="left" vertical="center"/>
    </xf>
    <xf numFmtId="0" fontId="90" fillId="13" borderId="0" applyNumberFormat="0" applyBorder="0" applyAlignment="0" applyProtection="0">
      <alignment vertical="center"/>
    </xf>
    <xf numFmtId="0" fontId="32" fillId="5" borderId="0" applyNumberFormat="0" applyBorder="0" applyAlignment="0" applyProtection="0">
      <alignment vertical="center"/>
    </xf>
    <xf numFmtId="0" fontId="64" fillId="49" borderId="0" applyNumberFormat="0" applyBorder="0" applyAlignment="0" applyProtection="0">
      <alignment vertical="center"/>
    </xf>
    <xf numFmtId="0" fontId="59" fillId="50" borderId="0" applyNumberFormat="0" applyBorder="0" applyAlignment="0" applyProtection="0">
      <alignment vertical="center"/>
    </xf>
    <xf numFmtId="0" fontId="59" fillId="51" borderId="0" applyNumberFormat="0" applyBorder="0" applyAlignment="0" applyProtection="0">
      <alignment vertical="center"/>
    </xf>
    <xf numFmtId="0" fontId="64" fillId="52" borderId="0" applyNumberFormat="0" applyBorder="0" applyAlignment="0" applyProtection="0">
      <alignment vertical="center"/>
    </xf>
    <xf numFmtId="0" fontId="57" fillId="5" borderId="0" applyNumberFormat="0" applyBorder="0" applyAlignment="0" applyProtection="0">
      <alignment vertical="center"/>
    </xf>
    <xf numFmtId="0" fontId="59" fillId="53" borderId="0" applyNumberFormat="0" applyBorder="0" applyAlignment="0" applyProtection="0">
      <alignment vertical="center"/>
    </xf>
    <xf numFmtId="0" fontId="66" fillId="0" borderId="21" applyNumberFormat="0" applyFill="0" applyAlignment="0" applyProtection="0">
      <alignment vertical="center"/>
    </xf>
    <xf numFmtId="0" fontId="52" fillId="26" borderId="0" applyNumberFormat="0" applyBorder="0" applyAlignment="0" applyProtection="0">
      <alignment vertical="center"/>
    </xf>
    <xf numFmtId="0" fontId="64" fillId="54" borderId="0" applyNumberFormat="0" applyBorder="0" applyAlignment="0" applyProtection="0">
      <alignment vertical="center"/>
    </xf>
    <xf numFmtId="0" fontId="64" fillId="55" borderId="0" applyNumberFormat="0" applyBorder="0" applyAlignment="0" applyProtection="0">
      <alignment vertical="center"/>
    </xf>
    <xf numFmtId="0" fontId="87" fillId="0" borderId="0">
      <alignment vertical="center"/>
    </xf>
    <xf numFmtId="0" fontId="59" fillId="56" borderId="0" applyNumberFormat="0" applyBorder="0" applyAlignment="0" applyProtection="0">
      <alignment vertical="center"/>
    </xf>
    <xf numFmtId="0" fontId="66" fillId="0" borderId="21" applyNumberFormat="0" applyFill="0" applyAlignment="0" applyProtection="0">
      <alignment vertical="center"/>
    </xf>
    <xf numFmtId="0" fontId="52" fillId="26" borderId="0" applyNumberFormat="0" applyBorder="0" applyAlignment="0" applyProtection="0">
      <alignment vertical="center"/>
    </xf>
    <xf numFmtId="0" fontId="64" fillId="57" borderId="0" applyNumberFormat="0" applyBorder="0" applyAlignment="0" applyProtection="0">
      <alignment vertical="center"/>
    </xf>
    <xf numFmtId="0" fontId="11" fillId="0" borderId="0">
      <alignment vertical="center"/>
    </xf>
    <xf numFmtId="0" fontId="32" fillId="14" borderId="0" applyNumberFormat="0" applyBorder="0" applyAlignment="0" applyProtection="0">
      <alignment vertical="center"/>
    </xf>
    <xf numFmtId="0" fontId="55" fillId="0" borderId="0">
      <alignment vertical="center"/>
    </xf>
    <xf numFmtId="0" fontId="74" fillId="0" borderId="0">
      <alignment vertical="center"/>
    </xf>
    <xf numFmtId="0" fontId="87" fillId="0" borderId="0">
      <alignment vertical="center"/>
    </xf>
    <xf numFmtId="0" fontId="87" fillId="0" borderId="0">
      <alignment vertical="center"/>
    </xf>
    <xf numFmtId="0" fontId="74" fillId="0" borderId="0">
      <alignment vertical="center"/>
    </xf>
    <xf numFmtId="0" fontId="32" fillId="14" borderId="0" applyNumberFormat="0" applyBorder="0" applyAlignment="0" applyProtection="0">
      <alignment vertical="center"/>
    </xf>
    <xf numFmtId="9" fontId="11" fillId="0" borderId="0" applyFont="0" applyFill="0" applyBorder="0" applyAlignment="0" applyProtection="0">
      <alignment vertical="center"/>
    </xf>
    <xf numFmtId="0" fontId="55" fillId="0" borderId="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5" fillId="0" borderId="0">
      <alignment vertical="center"/>
    </xf>
    <xf numFmtId="9" fontId="11" fillId="0" borderId="0" applyFont="0" applyFill="0" applyBorder="0" applyAlignment="0" applyProtection="0">
      <alignment vertical="center"/>
    </xf>
    <xf numFmtId="0" fontId="55" fillId="0" borderId="0">
      <alignment vertical="center"/>
    </xf>
    <xf numFmtId="49" fontId="11" fillId="0" borderId="0" applyFont="0" applyFill="0" applyBorder="0" applyAlignment="0" applyProtection="0">
      <alignment vertical="center"/>
    </xf>
    <xf numFmtId="0" fontId="0" fillId="0" borderId="0">
      <alignment vertical="center"/>
    </xf>
    <xf numFmtId="0" fontId="74" fillId="0" borderId="0">
      <alignment vertical="center"/>
    </xf>
    <xf numFmtId="0" fontId="11" fillId="0" borderId="0">
      <alignment vertical="center"/>
    </xf>
    <xf numFmtId="0" fontId="32" fillId="14" borderId="0" applyNumberFormat="0" applyBorder="0" applyAlignment="0" applyProtection="0">
      <alignment vertical="center"/>
    </xf>
    <xf numFmtId="0" fontId="55" fillId="0" borderId="0">
      <alignment vertical="center"/>
    </xf>
    <xf numFmtId="9" fontId="11" fillId="0" borderId="0" applyFont="0" applyFill="0" applyBorder="0" applyAlignment="0" applyProtection="0">
      <alignment vertical="center"/>
    </xf>
    <xf numFmtId="0" fontId="55" fillId="0" borderId="0">
      <alignment vertical="center"/>
    </xf>
    <xf numFmtId="0" fontId="55" fillId="0" borderId="0">
      <alignment vertical="center"/>
    </xf>
    <xf numFmtId="0" fontId="93" fillId="0" borderId="0" applyNumberFormat="0" applyFill="0" applyBorder="0" applyAlignment="0" applyProtection="0">
      <alignment vertical="top"/>
      <protection locked="0"/>
    </xf>
    <xf numFmtId="0" fontId="52" fillId="6" borderId="0" applyNumberFormat="0" applyBorder="0" applyAlignment="0" applyProtection="0">
      <alignment vertical="center"/>
    </xf>
    <xf numFmtId="49" fontId="11" fillId="0" borderId="0" applyFont="0" applyFill="0" applyBorder="0" applyAlignment="0" applyProtection="0">
      <alignment vertical="center"/>
    </xf>
    <xf numFmtId="0" fontId="52" fillId="11" borderId="0" applyNumberFormat="0" applyBorder="0" applyAlignment="0" applyProtection="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92" fillId="0" borderId="33" applyNumberFormat="0" applyFill="0" applyAlignment="0" applyProtection="0">
      <alignment vertical="center"/>
    </xf>
    <xf numFmtId="10"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5" fillId="0" borderId="0">
      <alignment vertical="center"/>
    </xf>
    <xf numFmtId="0" fontId="93" fillId="0" borderId="0" applyNumberFormat="0" applyFill="0" applyBorder="0" applyAlignment="0" applyProtection="0">
      <alignment vertical="top"/>
      <protection locked="0"/>
    </xf>
    <xf numFmtId="0" fontId="52" fillId="6" borderId="0" applyNumberFormat="0" applyBorder="0" applyAlignment="0" applyProtection="0">
      <alignment vertical="center"/>
    </xf>
    <xf numFmtId="0" fontId="55" fillId="0" borderId="0">
      <alignment vertical="center"/>
    </xf>
    <xf numFmtId="0" fontId="55" fillId="0" borderId="0">
      <alignment vertical="center"/>
    </xf>
    <xf numFmtId="0" fontId="52" fillId="7" borderId="0" applyNumberFormat="0" applyBorder="0" applyAlignment="0" applyProtection="0">
      <alignment vertical="center"/>
    </xf>
    <xf numFmtId="0" fontId="69" fillId="0" borderId="0">
      <alignment vertical="center"/>
    </xf>
    <xf numFmtId="0" fontId="74" fillId="0" borderId="0">
      <alignment vertical="center"/>
    </xf>
    <xf numFmtId="0" fontId="0" fillId="13" borderId="0" applyNumberFormat="0" applyBorder="0" applyAlignment="0" applyProtection="0">
      <alignment vertical="center"/>
    </xf>
    <xf numFmtId="0" fontId="0" fillId="13" borderId="0" applyNumberFormat="0" applyBorder="0" applyAlignment="0" applyProtection="0">
      <alignment vertical="center"/>
    </xf>
    <xf numFmtId="0" fontId="57" fillId="17" borderId="0" applyNumberFormat="0" applyBorder="0" applyAlignment="0" applyProtection="0">
      <alignment vertical="center"/>
    </xf>
    <xf numFmtId="0" fontId="0" fillId="36" borderId="0" applyNumberFormat="0" applyBorder="0" applyAlignment="0" applyProtection="0">
      <alignment vertical="center"/>
    </xf>
    <xf numFmtId="0" fontId="32" fillId="36"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57" fillId="34" borderId="0" applyNumberFormat="0" applyBorder="0" applyAlignment="0" applyProtection="0">
      <alignment vertical="center"/>
    </xf>
    <xf numFmtId="0" fontId="0" fillId="27" borderId="0" applyNumberFormat="0" applyBorder="0" applyAlignment="0" applyProtection="0">
      <alignment vertical="center"/>
    </xf>
    <xf numFmtId="0" fontId="11" fillId="0" borderId="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178" fontId="11" fillId="0" borderId="0" applyFont="0" applyFill="0" applyBorder="0" applyAlignment="0" applyProtection="0">
      <alignment vertical="center"/>
    </xf>
    <xf numFmtId="0" fontId="11" fillId="0" borderId="0">
      <alignment vertical="center"/>
    </xf>
    <xf numFmtId="0" fontId="0" fillId="18" borderId="0" applyNumberFormat="0" applyBorder="0" applyAlignment="0" applyProtection="0">
      <alignment vertical="center"/>
    </xf>
    <xf numFmtId="0" fontId="11" fillId="0" borderId="0">
      <alignment vertical="center"/>
    </xf>
    <xf numFmtId="0" fontId="0" fillId="18" borderId="0" applyNumberFormat="0" applyBorder="0" applyAlignment="0" applyProtection="0">
      <alignment vertical="center"/>
    </xf>
    <xf numFmtId="0" fontId="52" fillId="34" borderId="0" applyNumberFormat="0" applyBorder="0" applyAlignment="0" applyProtection="0">
      <alignment vertical="center"/>
    </xf>
    <xf numFmtId="0" fontId="11" fillId="0" borderId="0">
      <alignment vertical="center"/>
    </xf>
    <xf numFmtId="0" fontId="0" fillId="15"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0" fillId="18" borderId="0" applyNumberFormat="0" applyBorder="0" applyAlignment="0" applyProtection="0">
      <alignment vertical="center"/>
    </xf>
    <xf numFmtId="0" fontId="32" fillId="14" borderId="0" applyNumberFormat="0" applyBorder="0" applyAlignment="0" applyProtection="0">
      <alignment vertical="center"/>
    </xf>
    <xf numFmtId="0" fontId="0" fillId="34" borderId="0" applyNumberFormat="0" applyBorder="0" applyAlignment="0" applyProtection="0">
      <alignment vertical="center"/>
    </xf>
    <xf numFmtId="0" fontId="0" fillId="58" borderId="0" applyNumberFormat="0" applyBorder="0" applyAlignment="0" applyProtection="0">
      <alignment vertical="center"/>
    </xf>
    <xf numFmtId="0" fontId="0" fillId="58" borderId="0" applyNumberFormat="0" applyBorder="0" applyAlignment="0" applyProtection="0">
      <alignment vertical="center"/>
    </xf>
    <xf numFmtId="0" fontId="52" fillId="6" borderId="0" applyNumberFormat="0" applyBorder="0" applyAlignment="0" applyProtection="0">
      <alignment vertical="center"/>
    </xf>
    <xf numFmtId="0" fontId="94" fillId="0" borderId="1">
      <alignment horizontal="left" vertical="center"/>
    </xf>
    <xf numFmtId="0" fontId="0" fillId="11" borderId="0" applyNumberFormat="0" applyBorder="0" applyAlignment="0" applyProtection="0">
      <alignment vertical="center"/>
    </xf>
    <xf numFmtId="0" fontId="0" fillId="27" borderId="0" applyNumberFormat="0" applyBorder="0" applyAlignment="0" applyProtection="0">
      <alignment vertical="center"/>
    </xf>
    <xf numFmtId="0" fontId="0" fillId="27" borderId="0" applyNumberFormat="0" applyBorder="0" applyAlignment="0" applyProtection="0">
      <alignment vertical="center"/>
    </xf>
    <xf numFmtId="0" fontId="0" fillId="30" borderId="0" applyNumberFormat="0" applyBorder="0" applyAlignment="0" applyProtection="0">
      <alignment vertical="center"/>
    </xf>
    <xf numFmtId="0" fontId="0" fillId="34" borderId="0" applyNumberFormat="0" applyBorder="0" applyAlignment="0" applyProtection="0">
      <alignment vertical="center"/>
    </xf>
    <xf numFmtId="0" fontId="0" fillId="34" borderId="0" applyNumberFormat="0" applyBorder="0" applyAlignment="0" applyProtection="0">
      <alignment vertical="center"/>
    </xf>
    <xf numFmtId="0" fontId="0" fillId="9" borderId="0" applyNumberFormat="0" applyBorder="0" applyAlignment="0" applyProtection="0">
      <alignment vertical="center"/>
    </xf>
    <xf numFmtId="0" fontId="0" fillId="11" borderId="0" applyNumberFormat="0" applyBorder="0" applyAlignment="0" applyProtection="0">
      <alignment vertical="center"/>
    </xf>
    <xf numFmtId="0" fontId="32" fillId="14" borderId="0" applyNumberFormat="0" applyBorder="0" applyAlignment="0" applyProtection="0">
      <alignment vertical="center"/>
    </xf>
    <xf numFmtId="0" fontId="0" fillId="15" borderId="0" applyNumberFormat="0" applyBorder="0" applyAlignment="0" applyProtection="0">
      <alignment vertical="center"/>
    </xf>
    <xf numFmtId="0" fontId="60" fillId="13" borderId="0" applyNumberFormat="0" applyBorder="0" applyAlignment="0" applyProtection="0">
      <alignment vertical="center"/>
    </xf>
    <xf numFmtId="0" fontId="0" fillId="5" borderId="0" applyNumberFormat="0" applyBorder="0" applyAlignment="0" applyProtection="0">
      <alignment vertical="center"/>
    </xf>
    <xf numFmtId="0" fontId="57" fillId="61" borderId="0" applyNumberFormat="0" applyBorder="0" applyAlignment="0" applyProtection="0">
      <alignment vertical="center"/>
    </xf>
    <xf numFmtId="0" fontId="0" fillId="5" borderId="0" applyNumberFormat="0" applyBorder="0" applyAlignment="0" applyProtection="0">
      <alignment vertical="center"/>
    </xf>
    <xf numFmtId="0" fontId="60" fillId="13" borderId="0" applyNumberFormat="0" applyBorder="0" applyAlignment="0" applyProtection="0">
      <alignment vertical="center"/>
    </xf>
    <xf numFmtId="0" fontId="0" fillId="11" borderId="0" applyNumberFormat="0" applyBorder="0" applyAlignment="0" applyProtection="0">
      <alignment vertical="center"/>
    </xf>
    <xf numFmtId="0" fontId="92" fillId="0" borderId="33" applyNumberFormat="0" applyFill="0" applyAlignment="0" applyProtection="0">
      <alignment vertical="center"/>
    </xf>
    <xf numFmtId="0" fontId="98" fillId="58" borderId="0" applyNumberFormat="0" applyBorder="0" applyAlignment="0" applyProtection="0">
      <alignment vertical="center"/>
    </xf>
    <xf numFmtId="9" fontId="11" fillId="0" borderId="0" applyFont="0" applyFill="0" applyBorder="0" applyAlignment="0" applyProtection="0">
      <alignment vertical="center"/>
    </xf>
    <xf numFmtId="0" fontId="60" fillId="13" borderId="0" applyNumberFormat="0" applyBorder="0" applyAlignment="0" applyProtection="0">
      <alignment vertical="center"/>
    </xf>
    <xf numFmtId="0" fontId="0" fillId="18" borderId="0" applyNumberFormat="0" applyBorder="0" applyAlignment="0" applyProtection="0">
      <alignment vertical="center"/>
    </xf>
    <xf numFmtId="0" fontId="98" fillId="58" borderId="0" applyNumberFormat="0" applyBorder="0" applyAlignment="0" applyProtection="0">
      <alignment vertical="center"/>
    </xf>
    <xf numFmtId="9" fontId="11" fillId="0" borderId="0" applyFont="0" applyFill="0" applyBorder="0" applyAlignment="0" applyProtection="0">
      <alignment vertical="center"/>
    </xf>
    <xf numFmtId="0" fontId="52" fillId="4" borderId="0" applyNumberFormat="0" applyBorder="0" applyAlignment="0" applyProtection="0">
      <alignment vertical="center"/>
    </xf>
    <xf numFmtId="0" fontId="0" fillId="18" borderId="0" applyNumberFormat="0" applyBorder="0" applyAlignment="0" applyProtection="0">
      <alignment vertical="center"/>
    </xf>
    <xf numFmtId="0" fontId="60" fillId="13" borderId="0" applyNumberFormat="0" applyBorder="0" applyAlignment="0" applyProtection="0">
      <alignment vertical="center"/>
    </xf>
    <xf numFmtId="0" fontId="0" fillId="25" borderId="0" applyNumberFormat="0" applyBorder="0" applyAlignment="0" applyProtection="0">
      <alignment vertical="center"/>
    </xf>
    <xf numFmtId="0" fontId="99" fillId="5" borderId="34" applyNumberFormat="0" applyAlignment="0" applyProtection="0">
      <alignment vertical="center"/>
    </xf>
    <xf numFmtId="0" fontId="52" fillId="26" borderId="0" applyNumberFormat="0" applyBorder="0" applyAlignment="0" applyProtection="0">
      <alignment vertical="center"/>
    </xf>
    <xf numFmtId="0" fontId="57" fillId="58" borderId="0" applyNumberFormat="0" applyBorder="0" applyAlignment="0" applyProtection="0">
      <alignment vertical="center"/>
    </xf>
    <xf numFmtId="0" fontId="57" fillId="58" borderId="0" applyNumberFormat="0" applyBorder="0" applyAlignment="0" applyProtection="0">
      <alignment vertical="center"/>
    </xf>
    <xf numFmtId="0" fontId="60" fillId="13" borderId="0" applyNumberFormat="0" applyBorder="0" applyAlignment="0" applyProtection="0">
      <alignment vertical="center"/>
    </xf>
    <xf numFmtId="0" fontId="101" fillId="0" borderId="35" applyNumberFormat="0" applyFill="0" applyAlignment="0" applyProtection="0">
      <alignment vertical="center"/>
    </xf>
    <xf numFmtId="0" fontId="57" fillId="58" borderId="0" applyNumberFormat="0" applyBorder="0" applyAlignment="0" applyProtection="0">
      <alignment vertical="center"/>
    </xf>
    <xf numFmtId="9" fontId="11" fillId="0" borderId="0" applyFont="0" applyFill="0" applyBorder="0" applyAlignment="0" applyProtection="0">
      <alignment vertical="center"/>
    </xf>
    <xf numFmtId="0" fontId="57" fillId="58" borderId="0" applyNumberFormat="0" applyBorder="0" applyAlignment="0" applyProtection="0">
      <alignment vertical="center"/>
    </xf>
    <xf numFmtId="0" fontId="57" fillId="62" borderId="0" applyNumberFormat="0" applyBorder="0" applyAlignment="0" applyProtection="0">
      <alignment vertical="center"/>
    </xf>
    <xf numFmtId="0" fontId="57" fillId="62" borderId="0" applyNumberFormat="0" applyBorder="0" applyAlignment="0" applyProtection="0">
      <alignment vertical="center"/>
    </xf>
    <xf numFmtId="0" fontId="99" fillId="5" borderId="34" applyNumberFormat="0" applyAlignment="0" applyProtection="0">
      <alignment vertical="center"/>
    </xf>
    <xf numFmtId="0" fontId="11" fillId="0" borderId="0">
      <alignment vertical="center"/>
    </xf>
    <xf numFmtId="0" fontId="52" fillId="26" borderId="0" applyNumberFormat="0" applyBorder="0" applyAlignment="0" applyProtection="0">
      <alignment vertical="center"/>
    </xf>
    <xf numFmtId="0" fontId="57" fillId="27" borderId="0" applyNumberFormat="0" applyBorder="0" applyAlignment="0" applyProtection="0">
      <alignment vertical="center"/>
    </xf>
    <xf numFmtId="0" fontId="52" fillId="34" borderId="0" applyNumberFormat="0" applyBorder="0" applyAlignment="0" applyProtection="0">
      <alignment vertical="center"/>
    </xf>
    <xf numFmtId="0" fontId="57" fillId="27" borderId="0" applyNumberFormat="0" applyBorder="0" applyAlignment="0" applyProtection="0">
      <alignment vertical="center"/>
    </xf>
    <xf numFmtId="0" fontId="0" fillId="14" borderId="36" applyNumberFormat="0" applyFont="0" applyAlignment="0" applyProtection="0">
      <alignment vertical="center"/>
    </xf>
    <xf numFmtId="0" fontId="57" fillId="30" borderId="0" applyNumberFormat="0" applyBorder="0" applyAlignment="0" applyProtection="0">
      <alignment vertical="center"/>
    </xf>
    <xf numFmtId="0" fontId="52" fillId="26" borderId="0" applyNumberFormat="0" applyBorder="0" applyAlignment="0" applyProtection="0">
      <alignment vertical="center"/>
    </xf>
    <xf numFmtId="0" fontId="57" fillId="34" borderId="0" applyNumberFormat="0" applyBorder="0" applyAlignment="0" applyProtection="0">
      <alignment vertical="center"/>
    </xf>
    <xf numFmtId="0" fontId="57" fillId="34" borderId="0" applyNumberFormat="0" applyBorder="0" applyAlignment="0" applyProtection="0">
      <alignment vertical="center"/>
    </xf>
    <xf numFmtId="0" fontId="57" fillId="34" borderId="0" applyNumberFormat="0" applyBorder="0" applyAlignment="0" applyProtection="0">
      <alignment vertical="center"/>
    </xf>
    <xf numFmtId="0" fontId="32" fillId="36" borderId="0" applyNumberFormat="0" applyBorder="0" applyAlignment="0" applyProtection="0">
      <alignment vertical="center"/>
    </xf>
    <xf numFmtId="0" fontId="57" fillId="9" borderId="0" applyNumberFormat="0" applyBorder="0" applyAlignment="0" applyProtection="0">
      <alignment vertical="center"/>
    </xf>
    <xf numFmtId="0" fontId="32" fillId="36" borderId="0" applyNumberFormat="0" applyBorder="0" applyAlignment="0" applyProtection="0">
      <alignment vertical="center"/>
    </xf>
    <xf numFmtId="0" fontId="57" fillId="9" borderId="0" applyNumberFormat="0" applyBorder="0" applyAlignment="0" applyProtection="0">
      <alignment vertical="center"/>
    </xf>
    <xf numFmtId="0" fontId="52" fillId="26" borderId="0" applyNumberFormat="0" applyBorder="0" applyAlignment="0" applyProtection="0">
      <alignment vertical="center"/>
    </xf>
    <xf numFmtId="0" fontId="57" fillId="21" borderId="0" applyNumberFormat="0" applyBorder="0" applyAlignment="0" applyProtection="0">
      <alignment vertical="center"/>
    </xf>
    <xf numFmtId="0" fontId="57" fillId="21" borderId="0" applyNumberFormat="0" applyBorder="0" applyAlignment="0" applyProtection="0">
      <alignment vertical="center"/>
    </xf>
    <xf numFmtId="0" fontId="69" fillId="0" borderId="0" applyProtection="0">
      <alignment vertical="center"/>
    </xf>
    <xf numFmtId="0" fontId="11" fillId="0" borderId="0">
      <alignment vertical="center"/>
    </xf>
    <xf numFmtId="0" fontId="57" fillId="61" borderId="0" applyNumberFormat="0" applyBorder="0" applyAlignment="0" applyProtection="0">
      <alignment vertical="center"/>
    </xf>
    <xf numFmtId="0" fontId="66" fillId="0" borderId="21" applyNumberFormat="0" applyFill="0" applyAlignment="0" applyProtection="0">
      <alignment vertical="center"/>
    </xf>
    <xf numFmtId="0" fontId="57" fillId="5" borderId="0" applyNumberFormat="0" applyBorder="0" applyAlignment="0" applyProtection="0">
      <alignment vertical="center"/>
    </xf>
    <xf numFmtId="0" fontId="57" fillId="5" borderId="0" applyNumberFormat="0" applyBorder="0" applyAlignment="0" applyProtection="0">
      <alignment vertical="center"/>
    </xf>
    <xf numFmtId="9" fontId="11" fillId="0" borderId="0" applyFont="0" applyFill="0" applyBorder="0" applyAlignment="0" applyProtection="0">
      <alignment vertical="center"/>
    </xf>
    <xf numFmtId="0" fontId="57" fillId="5" borderId="0" applyNumberFormat="0" applyBorder="0" applyAlignment="0" applyProtection="0">
      <alignment vertical="center"/>
    </xf>
    <xf numFmtId="0" fontId="57" fillId="7" borderId="0" applyNumberFormat="0" applyBorder="0" applyAlignment="0" applyProtection="0">
      <alignment vertical="center"/>
    </xf>
    <xf numFmtId="0" fontId="11" fillId="0" borderId="0" applyNumberFormat="0" applyFill="0" applyBorder="0" applyAlignment="0" applyProtection="0">
      <alignment vertical="center"/>
    </xf>
    <xf numFmtId="0" fontId="57" fillId="7" borderId="0" applyNumberFormat="0" applyBorder="0" applyAlignment="0" applyProtection="0">
      <alignment vertical="center"/>
    </xf>
    <xf numFmtId="0" fontId="57" fillId="7" borderId="0" applyNumberFormat="0" applyBorder="0" applyAlignment="0" applyProtection="0">
      <alignment vertical="center"/>
    </xf>
    <xf numFmtId="0" fontId="57" fillId="6" borderId="0" applyNumberFormat="0" applyBorder="0" applyAlignment="0" applyProtection="0">
      <alignment vertical="center"/>
    </xf>
    <xf numFmtId="0" fontId="65" fillId="0" borderId="20">
      <alignment horizontal="left" vertical="center"/>
    </xf>
    <xf numFmtId="0" fontId="57" fillId="7" borderId="0" applyNumberFormat="0" applyBorder="0" applyAlignment="0" applyProtection="0">
      <alignment vertical="center"/>
    </xf>
    <xf numFmtId="0" fontId="65" fillId="0" borderId="20">
      <alignment horizontal="left" vertical="center"/>
    </xf>
    <xf numFmtId="0" fontId="57" fillId="7" borderId="0" applyNumberFormat="0" applyBorder="0" applyAlignment="0" applyProtection="0">
      <alignment vertical="center"/>
    </xf>
    <xf numFmtId="0" fontId="57" fillId="7" borderId="0" applyNumberFormat="0" applyBorder="0" applyAlignment="0" applyProtection="0">
      <alignment vertical="center"/>
    </xf>
    <xf numFmtId="0" fontId="57" fillId="26" borderId="0" applyNumberFormat="0" applyBorder="0" applyAlignment="0" applyProtection="0">
      <alignment vertical="center"/>
    </xf>
    <xf numFmtId="0" fontId="87" fillId="0" borderId="0">
      <alignment vertical="center"/>
      <protection locked="0"/>
    </xf>
    <xf numFmtId="0" fontId="52" fillId="6" borderId="0" applyNumberFormat="0" applyBorder="0" applyAlignment="0" applyProtection="0">
      <alignment vertical="center"/>
    </xf>
    <xf numFmtId="0" fontId="57" fillId="17" borderId="0" applyNumberFormat="0" applyBorder="0" applyAlignment="0" applyProtection="0">
      <alignment vertical="center"/>
    </xf>
    <xf numFmtId="0" fontId="32" fillId="36" borderId="0" applyNumberFormat="0" applyBorder="0" applyAlignment="0" applyProtection="0">
      <alignment vertical="center"/>
    </xf>
    <xf numFmtId="0" fontId="32" fillId="18"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100" fillId="0" borderId="0" applyNumberFormat="0" applyFill="0" applyBorder="0" applyAlignment="0" applyProtection="0">
      <alignment vertical="center"/>
    </xf>
    <xf numFmtId="0" fontId="52" fillId="2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32" fillId="36" borderId="0" applyNumberFormat="0" applyBorder="0" applyAlignment="0" applyProtection="0">
      <alignment vertical="center"/>
    </xf>
    <xf numFmtId="0" fontId="85" fillId="0" borderId="29">
      <alignment horizontal="center" vertical="center"/>
    </xf>
    <xf numFmtId="0" fontId="32" fillId="36" borderId="0" applyNumberFormat="0" applyBorder="0" applyAlignment="0" applyProtection="0">
      <alignment vertical="center"/>
    </xf>
    <xf numFmtId="0" fontId="52" fillId="11" borderId="0" applyNumberFormat="0" applyBorder="0" applyAlignment="0" applyProtection="0">
      <alignment vertical="center"/>
    </xf>
    <xf numFmtId="0" fontId="66" fillId="0" borderId="21" applyNumberFormat="0" applyFill="0" applyAlignment="0" applyProtection="0">
      <alignment vertical="center"/>
    </xf>
    <xf numFmtId="0" fontId="52" fillId="11" borderId="0" applyNumberFormat="0" applyBorder="0" applyAlignment="0" applyProtection="0">
      <alignment vertical="center"/>
    </xf>
    <xf numFmtId="0" fontId="66" fillId="0" borderId="21" applyNumberFormat="0" applyFill="0" applyAlignment="0" applyProtection="0">
      <alignment vertical="center"/>
    </xf>
    <xf numFmtId="0" fontId="52" fillId="11" borderId="0" applyNumberFormat="0" applyBorder="0" applyAlignment="0" applyProtection="0">
      <alignment vertical="center"/>
    </xf>
    <xf numFmtId="0" fontId="52" fillId="6" borderId="0" applyNumberFormat="0" applyBorder="0" applyAlignment="0" applyProtection="0">
      <alignment vertical="center"/>
    </xf>
    <xf numFmtId="15" fontId="68" fillId="0" borderId="0">
      <alignment vertical="center"/>
    </xf>
    <xf numFmtId="0" fontId="52" fillId="6" borderId="0" applyNumberFormat="0" applyBorder="0" applyAlignment="0" applyProtection="0">
      <alignment vertical="center"/>
    </xf>
    <xf numFmtId="178" fontId="11" fillId="0" borderId="0" applyFont="0" applyFill="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71" fillId="28" borderId="3">
      <alignment vertical="center"/>
      <protection locked="0"/>
    </xf>
    <xf numFmtId="0" fontId="11" fillId="0" borderId="0">
      <alignment vertical="center"/>
    </xf>
    <xf numFmtId="0" fontId="52" fillId="6" borderId="0" applyNumberFormat="0" applyBorder="0" applyAlignment="0" applyProtection="0">
      <alignment vertical="center"/>
    </xf>
    <xf numFmtId="0" fontId="11" fillId="0" borderId="0">
      <alignment vertical="center"/>
    </xf>
    <xf numFmtId="0" fontId="52" fillId="6" borderId="0" applyNumberFormat="0" applyBorder="0" applyAlignment="0" applyProtection="0">
      <alignment vertical="center"/>
    </xf>
    <xf numFmtId="0" fontId="11" fillId="0" borderId="0">
      <alignment vertical="center"/>
    </xf>
    <xf numFmtId="0" fontId="63" fillId="15" borderId="0" applyNumberFormat="0" applyBorder="0" applyAlignment="0" applyProtection="0">
      <alignment vertical="center"/>
    </xf>
    <xf numFmtId="0" fontId="52" fillId="6" borderId="0" applyNumberFormat="0" applyBorder="0" applyAlignment="0" applyProtection="0">
      <alignment vertical="center"/>
    </xf>
    <xf numFmtId="0" fontId="63" fillId="15" borderId="0" applyNumberFormat="0" applyBorder="0" applyAlignment="0" applyProtection="0">
      <alignment vertical="center"/>
    </xf>
    <xf numFmtId="0" fontId="52" fillId="6" borderId="0" applyNumberFormat="0" applyBorder="0" applyAlignment="0" applyProtection="0">
      <alignment vertical="center"/>
    </xf>
    <xf numFmtId="0" fontId="57" fillId="6" borderId="0" applyNumberFormat="0" applyBorder="0" applyAlignment="0" applyProtection="0">
      <alignment vertical="center"/>
    </xf>
    <xf numFmtId="0" fontId="65" fillId="0" borderId="22" applyNumberFormat="0" applyAlignment="0" applyProtection="0">
      <alignment horizontal="left" vertical="center"/>
    </xf>
    <xf numFmtId="0" fontId="52" fillId="4" borderId="0" applyNumberFormat="0" applyBorder="0" applyAlignment="0" applyProtection="0">
      <alignment vertical="center"/>
    </xf>
    <xf numFmtId="0" fontId="104" fillId="34" borderId="28" applyNumberFormat="0" applyAlignment="0" applyProtection="0">
      <alignment vertical="center"/>
    </xf>
    <xf numFmtId="0" fontId="32" fillId="5" borderId="0" applyNumberFormat="0" applyBorder="0" applyAlignment="0" applyProtection="0">
      <alignment vertical="center"/>
    </xf>
    <xf numFmtId="0" fontId="52" fillId="22" borderId="0" applyNumberFormat="0" applyBorder="0" applyAlignment="0" applyProtection="0">
      <alignment vertical="center"/>
    </xf>
    <xf numFmtId="0" fontId="32" fillId="36"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2" fillId="4" borderId="0" applyNumberFormat="0" applyBorder="0" applyAlignment="0" applyProtection="0">
      <alignment vertical="center"/>
    </xf>
    <xf numFmtId="0" fontId="71" fillId="28" borderId="3">
      <alignment vertical="center"/>
      <protection locked="0"/>
    </xf>
    <xf numFmtId="0" fontId="52" fillId="4" borderId="0" applyNumberFormat="0" applyBorder="0" applyAlignment="0" applyProtection="0">
      <alignment vertical="center"/>
    </xf>
    <xf numFmtId="0" fontId="52" fillId="4" borderId="0" applyNumberFormat="0" applyBorder="0" applyAlignment="0" applyProtection="0">
      <alignment vertical="center"/>
    </xf>
    <xf numFmtId="0" fontId="52" fillId="4" borderId="0" applyNumberFormat="0" applyBorder="0" applyAlignment="0" applyProtection="0">
      <alignment vertical="center"/>
    </xf>
    <xf numFmtId="0" fontId="52" fillId="4" borderId="0" applyNumberFormat="0" applyBorder="0" applyAlignment="0" applyProtection="0">
      <alignment vertical="center"/>
    </xf>
    <xf numFmtId="0" fontId="52" fillId="4" borderId="0" applyNumberFormat="0" applyBorder="0" applyAlignment="0" applyProtection="0">
      <alignment vertical="center"/>
    </xf>
    <xf numFmtId="9" fontId="11" fillId="0" borderId="0" applyFont="0" applyFill="0" applyBorder="0" applyAlignment="0" applyProtection="0">
      <alignment vertical="center"/>
    </xf>
    <xf numFmtId="0" fontId="52" fillId="4" borderId="0" applyNumberFormat="0" applyBorder="0" applyAlignment="0" applyProtection="0">
      <alignment vertical="center"/>
    </xf>
    <xf numFmtId="0" fontId="19" fillId="0" borderId="0">
      <alignment vertical="center"/>
    </xf>
    <xf numFmtId="9" fontId="11" fillId="0" borderId="0" applyFont="0" applyFill="0" applyBorder="0" applyAlignment="0" applyProtection="0">
      <alignment vertical="center"/>
    </xf>
    <xf numFmtId="15" fontId="68" fillId="0" borderId="0">
      <alignment vertical="center"/>
    </xf>
    <xf numFmtId="0" fontId="11" fillId="0" borderId="0">
      <alignment vertical="center"/>
    </xf>
    <xf numFmtId="0" fontId="52" fillId="4" borderId="0" applyNumberFormat="0" applyBorder="0" applyAlignment="0" applyProtection="0">
      <alignment vertical="center"/>
    </xf>
    <xf numFmtId="0" fontId="52" fillId="4" borderId="0" applyNumberFormat="0" applyBorder="0" applyAlignment="0" applyProtection="0">
      <alignment vertical="center"/>
    </xf>
    <xf numFmtId="0" fontId="52" fillId="4" borderId="0" applyNumberFormat="0" applyBorder="0" applyAlignment="0" applyProtection="0">
      <alignment vertical="center"/>
    </xf>
    <xf numFmtId="0" fontId="52" fillId="4" borderId="0" applyNumberFormat="0" applyBorder="0" applyAlignment="0" applyProtection="0">
      <alignment vertical="center"/>
    </xf>
    <xf numFmtId="0" fontId="52" fillId="22" borderId="0" applyNumberFormat="0" applyBorder="0" applyAlignment="0" applyProtection="0">
      <alignment vertical="center"/>
    </xf>
    <xf numFmtId="0" fontId="11" fillId="0" borderId="0" applyFont="0" applyFill="0" applyBorder="0" applyAlignment="0" applyProtection="0">
      <alignment vertical="center"/>
    </xf>
    <xf numFmtId="0" fontId="52" fillId="7" borderId="0" applyNumberFormat="0" applyBorder="0" applyAlignment="0" applyProtection="0">
      <alignment vertical="center"/>
    </xf>
    <xf numFmtId="0" fontId="32" fillId="14" borderId="0" applyNumberFormat="0" applyBorder="0" applyAlignment="0" applyProtection="0">
      <alignment vertical="center"/>
    </xf>
    <xf numFmtId="0" fontId="66" fillId="0" borderId="21" applyNumberFormat="0" applyFill="0" applyAlignment="0" applyProtection="0">
      <alignment vertical="center"/>
    </xf>
    <xf numFmtId="0" fontId="11" fillId="0" borderId="0">
      <alignment vertical="center"/>
    </xf>
    <xf numFmtId="9" fontId="11" fillId="0" borderId="0" applyFont="0" applyFill="0" applyBorder="0" applyAlignment="0" applyProtection="0">
      <alignment vertical="center"/>
    </xf>
    <xf numFmtId="0" fontId="52" fillId="7" borderId="0" applyNumberFormat="0" applyBorder="0" applyAlignment="0" applyProtection="0">
      <alignment vertical="center"/>
    </xf>
    <xf numFmtId="0" fontId="32" fillId="14" borderId="0" applyNumberFormat="0" applyBorder="0" applyAlignment="0" applyProtection="0">
      <alignment vertical="center"/>
    </xf>
    <xf numFmtId="0" fontId="66" fillId="0" borderId="21" applyNumberFormat="0" applyFill="0" applyAlignment="0" applyProtection="0">
      <alignment vertical="center"/>
    </xf>
    <xf numFmtId="0" fontId="14" fillId="0" borderId="18" applyNumberFormat="0" applyFill="0" applyAlignment="0" applyProtection="0">
      <alignment vertical="center"/>
    </xf>
    <xf numFmtId="0" fontId="52" fillId="7" borderId="0" applyNumberFormat="0" applyBorder="0" applyAlignment="0" applyProtection="0">
      <alignment vertical="center"/>
    </xf>
    <xf numFmtId="0" fontId="32" fillId="14" borderId="0" applyNumberFormat="0" applyBorder="0" applyAlignment="0" applyProtection="0">
      <alignment vertical="center"/>
    </xf>
    <xf numFmtId="0" fontId="66" fillId="0" borderId="21" applyNumberFormat="0" applyFill="0" applyAlignment="0" applyProtection="0">
      <alignment vertical="center"/>
    </xf>
    <xf numFmtId="0" fontId="32" fillId="14" borderId="0" applyNumberFormat="0" applyBorder="0" applyAlignment="0" applyProtection="0">
      <alignment vertical="center"/>
    </xf>
    <xf numFmtId="187" fontId="11" fillId="0" borderId="0" applyFont="0" applyFill="0" applyBorder="0" applyAlignment="0" applyProtection="0">
      <alignment vertical="center"/>
    </xf>
    <xf numFmtId="0" fontId="52" fillId="6"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52" fillId="5" borderId="0" applyNumberFormat="0" applyBorder="0" applyAlignment="0" applyProtection="0">
      <alignment vertical="center"/>
    </xf>
    <xf numFmtId="189" fontId="11" fillId="0" borderId="0" applyFont="0" applyFill="0" applyBorder="0" applyAlignment="0" applyProtection="0">
      <alignment vertical="center"/>
    </xf>
    <xf numFmtId="0" fontId="11" fillId="0" borderId="0">
      <alignment vertical="center"/>
    </xf>
    <xf numFmtId="9" fontId="11" fillId="0" borderId="0" applyFont="0" applyFill="0" applyBorder="0" applyAlignment="0" applyProtection="0">
      <alignment vertical="center"/>
    </xf>
    <xf numFmtId="0" fontId="32" fillId="13" borderId="0" applyNumberFormat="0" applyBorder="0" applyAlignment="0" applyProtection="0">
      <alignment vertical="center"/>
    </xf>
    <xf numFmtId="0" fontId="52" fillId="6" borderId="0" applyNumberFormat="0" applyBorder="0" applyAlignment="0" applyProtection="0">
      <alignment vertical="center"/>
    </xf>
    <xf numFmtId="0" fontId="52" fillId="5" borderId="0" applyNumberFormat="0" applyBorder="0" applyAlignment="0" applyProtection="0">
      <alignment vertical="center"/>
    </xf>
    <xf numFmtId="0" fontId="60" fillId="18" borderId="0" applyNumberFormat="0" applyBorder="0" applyAlignment="0" applyProtection="0">
      <alignment vertical="center"/>
    </xf>
    <xf numFmtId="0" fontId="52" fillId="5" borderId="0" applyNumberFormat="0" applyBorder="0" applyAlignment="0" applyProtection="0">
      <alignment vertical="center"/>
    </xf>
    <xf numFmtId="0" fontId="69" fillId="0" borderId="4" applyNumberFormat="0" applyFill="0" applyProtection="0">
      <alignment horizontal="right" vertical="center"/>
    </xf>
    <xf numFmtId="0" fontId="52" fillId="5" borderId="0" applyNumberFormat="0" applyBorder="0" applyAlignment="0" applyProtection="0">
      <alignment vertical="center"/>
    </xf>
    <xf numFmtId="0" fontId="52" fillId="5" borderId="0" applyNumberFormat="0" applyBorder="0" applyAlignment="0" applyProtection="0">
      <alignment vertical="center"/>
    </xf>
    <xf numFmtId="0" fontId="52" fillId="22" borderId="0" applyNumberFormat="0" applyBorder="0" applyAlignment="0" applyProtection="0">
      <alignment vertical="center"/>
    </xf>
    <xf numFmtId="190" fontId="102" fillId="0" borderId="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192" fontId="11" fillId="0" borderId="0" applyFont="0" applyFill="0" applyBorder="0" applyAlignment="0" applyProtection="0">
      <alignment vertical="center"/>
    </xf>
    <xf numFmtId="0" fontId="11" fillId="0" borderId="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0" fontId="52" fillId="22" borderId="0" applyNumberFormat="0" applyBorder="0" applyAlignment="0" applyProtection="0">
      <alignment vertical="center"/>
    </xf>
    <xf numFmtId="9" fontId="11" fillId="0" borderId="0" applyFont="0" applyFill="0" applyBorder="0" applyAlignment="0" applyProtection="0">
      <alignment vertical="center"/>
    </xf>
    <xf numFmtId="0" fontId="52" fillId="22" borderId="0" applyNumberFormat="0" applyBorder="0" applyAlignment="0" applyProtection="0">
      <alignment vertical="center"/>
    </xf>
    <xf numFmtId="0" fontId="52" fillId="6" borderId="0" applyNumberFormat="0" applyBorder="0" applyAlignment="0" applyProtection="0">
      <alignment vertical="center"/>
    </xf>
    <xf numFmtId="9" fontId="11" fillId="0" borderId="0" applyFont="0" applyFill="0" applyBorder="0" applyAlignment="0" applyProtection="0">
      <alignment vertical="center"/>
    </xf>
    <xf numFmtId="0" fontId="32" fillId="36" borderId="0" applyNumberFormat="0" applyBorder="0" applyAlignment="0" applyProtection="0">
      <alignment vertical="center"/>
    </xf>
    <xf numFmtId="9" fontId="11" fillId="0" borderId="0" applyFont="0" applyFill="0" applyBorder="0" applyAlignment="0" applyProtection="0">
      <alignment vertical="center"/>
    </xf>
    <xf numFmtId="0" fontId="32" fillId="36" borderId="0" applyNumberFormat="0" applyBorder="0" applyAlignment="0" applyProtection="0">
      <alignment vertical="center"/>
    </xf>
    <xf numFmtId="9" fontId="11" fillId="0" borderId="0" applyFont="0" applyFill="0" applyBorder="0" applyAlignment="0" applyProtection="0">
      <alignment vertical="center"/>
    </xf>
    <xf numFmtId="0" fontId="32" fillId="36" borderId="0" applyNumberFormat="0" applyBorder="0" applyAlignment="0" applyProtection="0">
      <alignment vertical="center"/>
    </xf>
    <xf numFmtId="0" fontId="105" fillId="63" borderId="0" applyNumberFormat="0" applyBorder="0" applyAlignment="0" applyProtection="0">
      <alignment vertical="center"/>
    </xf>
    <xf numFmtId="9" fontId="11" fillId="0" borderId="0" applyFont="0" applyFill="0" applyBorder="0" applyAlignment="0" applyProtection="0">
      <alignment vertical="center"/>
    </xf>
    <xf numFmtId="0" fontId="32" fillId="36" borderId="0" applyNumberFormat="0" applyBorder="0" applyAlignment="0" applyProtection="0">
      <alignment vertical="center"/>
    </xf>
    <xf numFmtId="9" fontId="11" fillId="0" borderId="0" applyFont="0" applyFill="0" applyBorder="0" applyAlignment="0" applyProtection="0">
      <alignment vertical="center"/>
    </xf>
    <xf numFmtId="0" fontId="32" fillId="5" borderId="0" applyNumberFormat="0" applyBorder="0" applyAlignment="0" applyProtection="0">
      <alignment vertical="center"/>
    </xf>
    <xf numFmtId="9" fontId="11" fillId="0" borderId="0" applyFont="0" applyFill="0" applyBorder="0" applyAlignment="0" applyProtection="0">
      <alignment vertical="center"/>
    </xf>
    <xf numFmtId="0" fontId="32" fillId="34" borderId="0" applyNumberFormat="0" applyBorder="0" applyAlignment="0" applyProtection="0">
      <alignment vertical="center"/>
    </xf>
    <xf numFmtId="0" fontId="32" fillId="5" borderId="0" applyNumberFormat="0" applyBorder="0" applyAlignment="0" applyProtection="0">
      <alignment vertical="center"/>
    </xf>
    <xf numFmtId="0" fontId="69" fillId="0" borderId="4" applyNumberFormat="0" applyFill="0" applyProtection="0">
      <alignment horizontal="left" vertical="center"/>
    </xf>
    <xf numFmtId="0" fontId="32" fillId="34"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52" fillId="5" borderId="0" applyNumberFormat="0" applyBorder="0" applyAlignment="0" applyProtection="0">
      <alignment vertical="center"/>
    </xf>
    <xf numFmtId="0" fontId="52" fillId="5" borderId="0" applyNumberFormat="0" applyBorder="0" applyAlignment="0" applyProtection="0">
      <alignment vertical="center"/>
    </xf>
    <xf numFmtId="0" fontId="52" fillId="5" borderId="0" applyNumberFormat="0" applyBorder="0" applyAlignment="0" applyProtection="0">
      <alignment vertical="center"/>
    </xf>
    <xf numFmtId="0" fontId="11" fillId="41" borderId="0" applyNumberFormat="0" applyFont="0" applyBorder="0" applyAlignment="0" applyProtection="0">
      <alignment vertical="center"/>
    </xf>
    <xf numFmtId="0" fontId="52" fillId="26" borderId="0" applyNumberFormat="0" applyBorder="0" applyAlignment="0" applyProtection="0">
      <alignment vertical="center"/>
    </xf>
    <xf numFmtId="0" fontId="52" fillId="6" borderId="0" applyNumberFormat="0" applyBorder="0" applyAlignment="0" applyProtection="0">
      <alignment vertical="center"/>
    </xf>
    <xf numFmtId="0" fontId="102" fillId="0" borderId="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52" fillId="6" borderId="0" applyNumberFormat="0" applyBorder="0" applyAlignment="0" applyProtection="0">
      <alignment vertical="center"/>
    </xf>
    <xf numFmtId="0" fontId="85" fillId="0" borderId="29">
      <alignment horizontal="center" vertical="center"/>
    </xf>
    <xf numFmtId="0" fontId="103" fillId="0" borderId="37" applyNumberFormat="0" applyFill="0" applyAlignment="0" applyProtection="0">
      <alignment vertical="center"/>
    </xf>
    <xf numFmtId="0" fontId="11" fillId="0" borderId="0">
      <alignment vertical="center"/>
    </xf>
    <xf numFmtId="0" fontId="52" fillId="6" borderId="0" applyNumberFormat="0" applyBorder="0" applyAlignment="0" applyProtection="0">
      <alignment vertical="center"/>
    </xf>
    <xf numFmtId="9" fontId="11" fillId="0" borderId="0" applyFont="0" applyFill="0" applyBorder="0" applyAlignment="0" applyProtection="0">
      <alignment vertical="center"/>
    </xf>
    <xf numFmtId="0" fontId="66" fillId="0" borderId="21" applyNumberFormat="0" applyFill="0" applyAlignment="0" applyProtection="0">
      <alignment vertical="center"/>
    </xf>
    <xf numFmtId="0" fontId="52" fillId="6" borderId="0" applyNumberFormat="0" applyBorder="0" applyAlignment="0" applyProtection="0">
      <alignment vertical="center"/>
    </xf>
    <xf numFmtId="0" fontId="66" fillId="0" borderId="21" applyNumberFormat="0" applyFill="0" applyAlignment="0" applyProtection="0">
      <alignment vertical="center"/>
    </xf>
    <xf numFmtId="0" fontId="52" fillId="6" borderId="0" applyNumberFormat="0" applyBorder="0" applyAlignment="0" applyProtection="0">
      <alignment vertical="center"/>
    </xf>
    <xf numFmtId="0" fontId="52" fillId="7" borderId="0" applyNumberFormat="0" applyBorder="0" applyAlignment="0" applyProtection="0">
      <alignment vertical="center"/>
    </xf>
    <xf numFmtId="0" fontId="32" fillId="18" borderId="0" applyNumberFormat="0" applyBorder="0" applyAlignment="0" applyProtection="0">
      <alignment vertical="center"/>
    </xf>
    <xf numFmtId="0" fontId="32" fillId="18" borderId="0" applyNumberFormat="0" applyBorder="0" applyAlignment="0" applyProtection="0">
      <alignment vertical="center"/>
    </xf>
    <xf numFmtId="0" fontId="62" fillId="14" borderId="1" applyNumberFormat="0" applyBorder="0" applyAlignment="0" applyProtection="0">
      <alignment vertical="center"/>
    </xf>
    <xf numFmtId="0" fontId="32" fillId="18" borderId="0" applyNumberFormat="0" applyBorder="0" applyAlignment="0" applyProtection="0">
      <alignment vertical="center"/>
    </xf>
    <xf numFmtId="0" fontId="32" fillId="36" borderId="0" applyNumberFormat="0" applyBorder="0" applyAlignment="0" applyProtection="0">
      <alignment vertical="center"/>
    </xf>
    <xf numFmtId="0" fontId="92" fillId="0" borderId="33" applyNumberFormat="0" applyFill="0" applyAlignment="0" applyProtection="0">
      <alignment vertical="center"/>
    </xf>
    <xf numFmtId="0" fontId="52" fillId="11" borderId="0" applyNumberFormat="0" applyBorder="0" applyAlignment="0" applyProtection="0">
      <alignment vertical="center"/>
    </xf>
    <xf numFmtId="0" fontId="52" fillId="11" borderId="0" applyNumberFormat="0" applyBorder="0" applyAlignment="0" applyProtection="0">
      <alignment vertical="center"/>
    </xf>
    <xf numFmtId="0" fontId="91" fillId="34" borderId="32">
      <alignment horizontal="left" vertical="center"/>
      <protection locked="0" hidden="1"/>
    </xf>
    <xf numFmtId="0" fontId="52" fillId="7" borderId="0" applyNumberFormat="0" applyBorder="0" applyAlignment="0" applyProtection="0">
      <alignment vertical="center"/>
    </xf>
    <xf numFmtId="0" fontId="92" fillId="0" borderId="33" applyNumberFormat="0" applyFill="0" applyAlignment="0" applyProtection="0">
      <alignment vertical="center"/>
    </xf>
    <xf numFmtId="0" fontId="91" fillId="34" borderId="32">
      <alignment horizontal="left" vertical="center"/>
      <protection locked="0" hidden="1"/>
    </xf>
    <xf numFmtId="0" fontId="52" fillId="7" borderId="0" applyNumberFormat="0" applyBorder="0" applyAlignment="0" applyProtection="0">
      <alignment vertical="center"/>
    </xf>
    <xf numFmtId="0" fontId="101" fillId="0" borderId="35" applyNumberFormat="0" applyFill="0" applyAlignment="0" applyProtection="0">
      <alignment vertical="center"/>
    </xf>
    <xf numFmtId="181" fontId="11" fillId="0" borderId="0" applyFont="0" applyFill="0" applyBorder="0" applyAlignment="0" applyProtection="0">
      <alignment vertical="center"/>
    </xf>
    <xf numFmtId="0" fontId="52" fillId="7" borderId="0" applyNumberFormat="0" applyBorder="0" applyAlignment="0" applyProtection="0">
      <alignment vertical="center"/>
    </xf>
    <xf numFmtId="0" fontId="14" fillId="0" borderId="38" applyNumberFormat="0" applyFill="0" applyAlignment="0" applyProtection="0">
      <alignment vertical="center"/>
    </xf>
    <xf numFmtId="0" fontId="52" fillId="7" borderId="0" applyNumberFormat="0" applyBorder="0" applyAlignment="0" applyProtection="0">
      <alignment vertical="center"/>
    </xf>
    <xf numFmtId="0" fontId="14" fillId="0" borderId="38" applyNumberFormat="0" applyFill="0" applyAlignment="0" applyProtection="0">
      <alignment vertical="center"/>
    </xf>
    <xf numFmtId="0" fontId="52" fillId="7" borderId="0" applyNumberFormat="0" applyBorder="0" applyAlignment="0" applyProtection="0">
      <alignment vertical="center"/>
    </xf>
    <xf numFmtId="0" fontId="66" fillId="0" borderId="21" applyNumberFormat="0" applyFill="0" applyAlignment="0" applyProtection="0">
      <alignment vertical="center"/>
    </xf>
    <xf numFmtId="0" fontId="14" fillId="0" borderId="18" applyNumberFormat="0" applyFill="0" applyAlignment="0" applyProtection="0">
      <alignment vertical="center"/>
    </xf>
    <xf numFmtId="0" fontId="52" fillId="7" borderId="0" applyNumberFormat="0" applyBorder="0" applyAlignment="0" applyProtection="0">
      <alignment vertical="center"/>
    </xf>
    <xf numFmtId="0" fontId="66" fillId="0" borderId="21" applyNumberFormat="0" applyFill="0" applyAlignment="0" applyProtection="0">
      <alignment vertical="center"/>
    </xf>
    <xf numFmtId="9" fontId="11" fillId="0" borderId="0" applyFont="0" applyFill="0" applyBorder="0" applyAlignment="0" applyProtection="0">
      <alignment vertical="center"/>
    </xf>
    <xf numFmtId="0" fontId="14" fillId="0" borderId="18" applyNumberFormat="0" applyFill="0" applyAlignment="0" applyProtection="0">
      <alignment vertical="center"/>
    </xf>
    <xf numFmtId="0" fontId="52" fillId="7" borderId="0" applyNumberFormat="0" applyBorder="0" applyAlignment="0" applyProtection="0">
      <alignment vertical="center"/>
    </xf>
    <xf numFmtId="0" fontId="32" fillId="14" borderId="0" applyNumberFormat="0" applyBorder="0" applyAlignment="0" applyProtection="0">
      <alignment vertical="center"/>
    </xf>
    <xf numFmtId="0" fontId="32" fillId="34" borderId="0" applyNumberFormat="0" applyBorder="0" applyAlignment="0" applyProtection="0">
      <alignment vertical="center"/>
    </xf>
    <xf numFmtId="0" fontId="85" fillId="0" borderId="0" applyNumberFormat="0" applyFill="0" applyBorder="0" applyAlignment="0" applyProtection="0">
      <alignment vertical="center"/>
    </xf>
    <xf numFmtId="0" fontId="32" fillId="34" borderId="0" applyNumberFormat="0" applyBorder="0" applyAlignment="0" applyProtection="0">
      <alignment vertical="center"/>
    </xf>
    <xf numFmtId="0" fontId="52" fillId="34" borderId="0" applyNumberFormat="0" applyBorder="0" applyAlignment="0" applyProtection="0">
      <alignment vertical="center"/>
    </xf>
    <xf numFmtId="0" fontId="52" fillId="34" borderId="0" applyNumberFormat="0" applyBorder="0" applyAlignment="0" applyProtection="0">
      <alignment vertical="center"/>
    </xf>
    <xf numFmtId="0" fontId="66" fillId="0" borderId="21" applyNumberFormat="0" applyFill="0" applyAlignment="0" applyProtection="0">
      <alignment vertical="center"/>
    </xf>
    <xf numFmtId="0" fontId="52" fillId="26" borderId="0" applyNumberFormat="0" applyBorder="0" applyAlignment="0" applyProtection="0">
      <alignment vertical="center"/>
    </xf>
    <xf numFmtId="9" fontId="11" fillId="0" borderId="0" applyFont="0" applyFill="0" applyBorder="0" applyAlignment="0" applyProtection="0">
      <alignment vertical="center"/>
    </xf>
    <xf numFmtId="193" fontId="11" fillId="0" borderId="0" applyFont="0" applyFill="0" applyBorder="0" applyAlignment="0" applyProtection="0">
      <alignment vertical="center"/>
    </xf>
    <xf numFmtId="0" fontId="106" fillId="0" borderId="0" applyNumberFormat="0" applyFill="0" applyBorder="0" applyAlignment="0" applyProtection="0">
      <alignment vertical="center"/>
    </xf>
    <xf numFmtId="0" fontId="101" fillId="0" borderId="35" applyNumberFormat="0" applyFill="0" applyAlignment="0" applyProtection="0">
      <alignment vertical="center"/>
    </xf>
    <xf numFmtId="179" fontId="11" fillId="0" borderId="0" applyFont="0" applyFill="0" applyBorder="0" applyAlignment="0" applyProtection="0">
      <alignment vertical="center"/>
    </xf>
    <xf numFmtId="0" fontId="92" fillId="0" borderId="33" applyNumberFormat="0" applyFill="0" applyAlignment="0" applyProtection="0">
      <alignment vertical="center"/>
    </xf>
    <xf numFmtId="195" fontId="102" fillId="0" borderId="0">
      <alignment vertical="center"/>
    </xf>
    <xf numFmtId="15" fontId="68" fillId="0" borderId="0">
      <alignment vertical="center"/>
    </xf>
    <xf numFmtId="15" fontId="68" fillId="0" borderId="0">
      <alignment vertical="center"/>
    </xf>
    <xf numFmtId="196" fontId="102" fillId="0" borderId="0">
      <alignment vertical="center"/>
    </xf>
    <xf numFmtId="0" fontId="107" fillId="0" borderId="39" applyNumberFormat="0" applyFill="0" applyAlignment="0" applyProtection="0">
      <alignment vertical="center"/>
    </xf>
    <xf numFmtId="0" fontId="11" fillId="0" borderId="0">
      <alignment vertical="center"/>
    </xf>
    <xf numFmtId="9" fontId="11" fillId="0" borderId="0" applyFont="0" applyFill="0" applyBorder="0" applyAlignment="0" applyProtection="0">
      <alignment vertical="center"/>
    </xf>
    <xf numFmtId="0" fontId="62" fillId="5" borderId="0" applyNumberFormat="0" applyBorder="0" applyAlignment="0" applyProtection="0">
      <alignment vertical="center"/>
    </xf>
    <xf numFmtId="0" fontId="57" fillId="6" borderId="0" applyNumberFormat="0" applyBorder="0" applyAlignment="0" applyProtection="0">
      <alignment vertical="center"/>
    </xf>
    <xf numFmtId="0" fontId="65" fillId="0" borderId="22" applyNumberFormat="0" applyAlignment="0" applyProtection="0">
      <alignment horizontal="left" vertical="center"/>
    </xf>
    <xf numFmtId="0" fontId="65" fillId="0" borderId="20">
      <alignment horizontal="left" vertical="center"/>
    </xf>
    <xf numFmtId="0" fontId="65" fillId="0" borderId="20">
      <alignment horizontal="left" vertical="center"/>
    </xf>
    <xf numFmtId="43" fontId="0" fillId="0" borderId="0" applyFont="0" applyFill="0" applyBorder="0" applyAlignment="0" applyProtection="0">
      <alignment vertical="center"/>
    </xf>
    <xf numFmtId="0" fontId="62" fillId="14" borderId="1" applyNumberFormat="0" applyBorder="0" applyAlignment="0" applyProtection="0">
      <alignment vertical="center"/>
    </xf>
    <xf numFmtId="43" fontId="0" fillId="0" borderId="0" applyFont="0" applyFill="0" applyBorder="0" applyAlignment="0" applyProtection="0">
      <alignment vertical="center"/>
    </xf>
    <xf numFmtId="0" fontId="62" fillId="14" borderId="1" applyNumberFormat="0" applyBorder="0" applyAlignment="0" applyProtection="0">
      <alignment vertical="center"/>
    </xf>
    <xf numFmtId="0" fontId="62" fillId="14" borderId="1" applyNumberFormat="0" applyBorder="0" applyAlignment="0" applyProtection="0">
      <alignment vertical="center"/>
    </xf>
    <xf numFmtId="0" fontId="62" fillId="14" borderId="1" applyNumberFormat="0" applyBorder="0" applyAlignment="0" applyProtection="0">
      <alignment vertical="center"/>
    </xf>
    <xf numFmtId="0" fontId="62" fillId="14" borderId="1" applyNumberFormat="0" applyBorder="0" applyAlignment="0" applyProtection="0">
      <alignment vertical="center"/>
    </xf>
    <xf numFmtId="0" fontId="62" fillId="14" borderId="1" applyNumberFormat="0" applyBorder="0" applyAlignment="0" applyProtection="0">
      <alignment vertical="center"/>
    </xf>
    <xf numFmtId="183" fontId="95" fillId="59" borderId="0">
      <alignment vertical="center"/>
    </xf>
    <xf numFmtId="183" fontId="96" fillId="60" borderId="0">
      <alignment vertical="center"/>
    </xf>
    <xf numFmtId="38" fontId="11" fillId="0" borderId="0" applyFont="0" applyFill="0" applyBorder="0" applyAlignment="0" applyProtection="0">
      <alignment vertical="center"/>
    </xf>
    <xf numFmtId="0" fontId="11" fillId="0" borderId="0">
      <alignment vertical="center"/>
    </xf>
    <xf numFmtId="40" fontId="11" fillId="0" borderId="0" applyFont="0" applyFill="0" applyBorder="0" applyAlignment="0" applyProtection="0">
      <alignment vertical="center"/>
    </xf>
    <xf numFmtId="43" fontId="0" fillId="0" borderId="0" applyFont="0" applyFill="0" applyBorder="0" applyAlignment="0" applyProtection="0">
      <alignment vertical="center"/>
    </xf>
    <xf numFmtId="178" fontId="11" fillId="0" borderId="0" applyFont="0" applyFill="0" applyBorder="0" applyAlignment="0" applyProtection="0">
      <alignment vertical="center"/>
    </xf>
    <xf numFmtId="185" fontId="11" fillId="0" borderId="0" applyFont="0" applyFill="0" applyBorder="0" applyAlignment="0" applyProtection="0">
      <alignment vertical="center"/>
    </xf>
    <xf numFmtId="1" fontId="69" fillId="0" borderId="17" applyFill="0" applyProtection="0">
      <alignment horizontal="center" vertical="center"/>
    </xf>
    <xf numFmtId="0" fontId="66" fillId="0" borderId="21" applyNumberFormat="0" applyFill="0" applyAlignment="0" applyProtection="0">
      <alignment vertical="center"/>
    </xf>
    <xf numFmtId="40" fontId="97" fillId="25" borderId="32">
      <alignment horizontal="centerContinuous" vertical="center"/>
    </xf>
    <xf numFmtId="40" fontId="97" fillId="25" borderId="32">
      <alignment horizontal="centerContinuous" vertical="center"/>
    </xf>
    <xf numFmtId="9" fontId="11" fillId="0" borderId="0" applyFont="0" applyFill="0" applyBorder="0" applyAlignment="0" applyProtection="0">
      <alignment vertical="center"/>
    </xf>
    <xf numFmtId="0" fontId="85" fillId="0" borderId="29">
      <alignment horizontal="center" vertical="center"/>
    </xf>
    <xf numFmtId="37" fontId="108" fillId="0" borderId="0">
      <alignment vertical="center"/>
    </xf>
    <xf numFmtId="0" fontId="85" fillId="0" borderId="29">
      <alignment horizontal="center" vertical="center"/>
    </xf>
    <xf numFmtId="37" fontId="108" fillId="0" borderId="0">
      <alignment vertical="center"/>
    </xf>
    <xf numFmtId="0" fontId="85" fillId="0" borderId="29">
      <alignment horizontal="center" vertical="center"/>
    </xf>
    <xf numFmtId="37" fontId="108" fillId="0" borderId="0">
      <alignment vertical="center"/>
    </xf>
    <xf numFmtId="9" fontId="11" fillId="0" borderId="0" applyFont="0" applyFill="0" applyBorder="0" applyAlignment="0" applyProtection="0">
      <alignment vertical="center"/>
    </xf>
    <xf numFmtId="0" fontId="85" fillId="0" borderId="29">
      <alignment horizontal="center" vertical="center"/>
    </xf>
    <xf numFmtId="37" fontId="108" fillId="0" borderId="0">
      <alignment vertical="center"/>
    </xf>
    <xf numFmtId="191" fontId="69" fillId="0" borderId="0">
      <alignment vertical="center"/>
    </xf>
    <xf numFmtId="9" fontId="11" fillId="0" borderId="0" applyFont="0" applyFill="0" applyBorder="0" applyAlignment="0" applyProtection="0">
      <alignment vertical="center"/>
    </xf>
    <xf numFmtId="0" fontId="87" fillId="0" borderId="0">
      <alignment vertical="center"/>
    </xf>
    <xf numFmtId="3" fontId="11" fillId="0" borderId="0" applyFont="0" applyFill="0" applyBorder="0" applyAlignment="0" applyProtection="0">
      <alignment vertical="center"/>
    </xf>
    <xf numFmtId="14" fontId="61" fillId="0" borderId="0">
      <alignment horizontal="center" vertical="center" wrapText="1"/>
      <protection locked="0"/>
    </xf>
    <xf numFmtId="0" fontId="11" fillId="0" borderId="0">
      <alignment vertical="center"/>
    </xf>
    <xf numFmtId="0" fontId="71" fillId="28" borderId="3">
      <alignment vertical="center"/>
      <protection locked="0"/>
    </xf>
    <xf numFmtId="10"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176" fontId="11" fillId="0" borderId="0" applyFont="0" applyFill="0" applyProtection="0">
      <alignment vertical="center"/>
    </xf>
    <xf numFmtId="0" fontId="11" fillId="0" borderId="0" applyNumberFormat="0" applyFont="0" applyFill="0" applyBorder="0" applyAlignment="0" applyProtection="0">
      <alignment horizontal="left" vertical="center"/>
    </xf>
    <xf numFmtId="0" fontId="69" fillId="0" borderId="4" applyNumberFormat="0" applyFill="0" applyProtection="0">
      <alignment horizontal="right" vertical="center"/>
    </xf>
    <xf numFmtId="0" fontId="85" fillId="0" borderId="29">
      <alignment horizontal="center" vertical="center"/>
    </xf>
    <xf numFmtId="15" fontId="11" fillId="0" borderId="0" applyFont="0" applyFill="0" applyBorder="0" applyAlignment="0" applyProtection="0">
      <alignment vertical="center"/>
    </xf>
    <xf numFmtId="0" fontId="69" fillId="0" borderId="4" applyNumberFormat="0" applyFill="0" applyProtection="0">
      <alignment horizontal="right" vertical="center"/>
    </xf>
    <xf numFmtId="15" fontId="11" fillId="0" borderId="0" applyFont="0" applyFill="0" applyBorder="0" applyAlignment="0" applyProtection="0">
      <alignment vertical="center"/>
    </xf>
    <xf numFmtId="4" fontId="11" fillId="0" borderId="0" applyFont="0" applyFill="0" applyBorder="0" applyAlignment="0" applyProtection="0">
      <alignment vertical="center"/>
    </xf>
    <xf numFmtId="0" fontId="69" fillId="0" borderId="4" applyNumberFormat="0" applyFill="0" applyProtection="0">
      <alignment horizontal="right" vertical="center"/>
    </xf>
    <xf numFmtId="0" fontId="11" fillId="0" borderId="0">
      <alignment vertical="center"/>
    </xf>
    <xf numFmtId="4" fontId="11" fillId="0" borderId="0" applyFont="0" applyFill="0" applyBorder="0" applyAlignment="0" applyProtection="0">
      <alignment vertical="center"/>
    </xf>
    <xf numFmtId="0" fontId="85" fillId="0" borderId="29">
      <alignment horizontal="center" vertical="center"/>
    </xf>
    <xf numFmtId="0" fontId="85" fillId="0" borderId="29">
      <alignment horizontal="center" vertical="center"/>
    </xf>
    <xf numFmtId="0" fontId="85" fillId="0" borderId="29">
      <alignment horizontal="center" vertical="center"/>
    </xf>
    <xf numFmtId="0" fontId="85" fillId="0" borderId="29">
      <alignment horizontal="center" vertical="center"/>
    </xf>
    <xf numFmtId="3" fontId="11" fillId="0" borderId="0" applyFont="0" applyFill="0" applyBorder="0" applyAlignment="0" applyProtection="0">
      <alignment vertical="center"/>
    </xf>
    <xf numFmtId="0" fontId="11" fillId="41" borderId="0" applyNumberFormat="0" applyFont="0" applyBorder="0" applyAlignment="0" applyProtection="0">
      <alignment vertical="center"/>
    </xf>
    <xf numFmtId="0" fontId="71" fillId="28" borderId="3">
      <alignment vertical="center"/>
      <protection locked="0"/>
    </xf>
    <xf numFmtId="0" fontId="109" fillId="0" borderId="0">
      <alignment vertical="center"/>
    </xf>
    <xf numFmtId="0" fontId="71" fillId="28" borderId="3">
      <alignment vertical="center"/>
      <protection locked="0"/>
    </xf>
    <xf numFmtId="0" fontId="11" fillId="0" borderId="0">
      <alignment vertical="center"/>
    </xf>
    <xf numFmtId="0" fontId="71" fillId="28" borderId="3">
      <alignment vertical="center"/>
      <protection locked="0"/>
    </xf>
    <xf numFmtId="9" fontId="11" fillId="0" borderId="0" applyFont="0" applyFill="0" applyBorder="0" applyAlignment="0" applyProtection="0">
      <alignment vertical="center"/>
    </xf>
    <xf numFmtId="43" fontId="0"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100" fillId="0" borderId="0" applyNumberForma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11" fillId="0" borderId="0" applyProtection="0"/>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11" fillId="0" borderId="0">
      <alignment vertical="center"/>
    </xf>
    <xf numFmtId="9" fontId="11" fillId="0" borderId="0" applyFont="0" applyFill="0" applyBorder="0" applyAlignment="0" applyProtection="0">
      <alignment vertical="center"/>
    </xf>
    <xf numFmtId="0" fontId="107" fillId="0" borderId="39" applyNumberFormat="0" applyFill="0" applyAlignment="0" applyProtection="0">
      <alignment vertical="center"/>
    </xf>
    <xf numFmtId="0" fontId="11" fillId="0" borderId="0">
      <alignment vertical="center"/>
    </xf>
    <xf numFmtId="9" fontId="11" fillId="0" borderId="0" applyFont="0" applyFill="0" applyBorder="0" applyAlignment="0" applyProtection="0">
      <alignment vertical="center"/>
    </xf>
    <xf numFmtId="0" fontId="92" fillId="0" borderId="33" applyNumberFormat="0" applyFill="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69" fillId="0" borderId="4" applyNumberFormat="0" applyFill="0" applyProtection="0">
      <alignment horizontal="right" vertical="center"/>
    </xf>
    <xf numFmtId="9" fontId="11" fillId="0" borderId="0" applyFont="0" applyFill="0" applyBorder="0" applyAlignment="0" applyProtection="0">
      <alignment vertical="center"/>
    </xf>
    <xf numFmtId="0" fontId="103" fillId="0" borderId="37" applyNumberFormat="0" applyFill="0" applyAlignment="0" applyProtection="0">
      <alignment vertical="center"/>
    </xf>
    <xf numFmtId="0" fontId="11" fillId="0" borderId="0">
      <alignment vertical="center"/>
    </xf>
    <xf numFmtId="9" fontId="11" fillId="0" borderId="0" applyFont="0" applyFill="0" applyBorder="0" applyAlignment="0" applyProtection="0">
      <alignment vertical="center"/>
    </xf>
    <xf numFmtId="0" fontId="110" fillId="0" borderId="40" applyNumberFormat="0" applyFill="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197" fontId="11" fillId="0" borderId="0" applyFont="0" applyFill="0" applyBorder="0" applyAlignment="0" applyProtection="0">
      <alignment vertical="center"/>
    </xf>
    <xf numFmtId="0" fontId="69" fillId="0" borderId="4" applyNumberFormat="0" applyFill="0" applyProtection="0">
      <alignment horizontal="right" vertical="center"/>
    </xf>
    <xf numFmtId="0" fontId="69" fillId="0" borderId="4" applyNumberFormat="0" applyFill="0" applyProtection="0">
      <alignment horizontal="right" vertical="center"/>
    </xf>
    <xf numFmtId="0" fontId="66" fillId="0" borderId="21" applyNumberFormat="0" applyFill="0" applyAlignment="0" applyProtection="0">
      <alignment vertical="center"/>
    </xf>
    <xf numFmtId="0" fontId="66" fillId="0" borderId="21" applyNumberFormat="0" applyFill="0" applyAlignment="0" applyProtection="0">
      <alignment vertical="center"/>
    </xf>
    <xf numFmtId="0" fontId="92" fillId="0" borderId="33" applyNumberFormat="0" applyFill="0" applyAlignment="0" applyProtection="0">
      <alignment vertical="center"/>
    </xf>
    <xf numFmtId="0" fontId="66" fillId="0" borderId="21" applyNumberFormat="0" applyFill="0" applyAlignment="0" applyProtection="0">
      <alignment vertical="center"/>
    </xf>
    <xf numFmtId="0" fontId="92" fillId="0" borderId="33" applyNumberFormat="0" applyFill="0" applyAlignment="0" applyProtection="0">
      <alignment vertical="center"/>
    </xf>
    <xf numFmtId="0" fontId="92" fillId="0" borderId="33" applyNumberFormat="0" applyFill="0" applyAlignment="0" applyProtection="0">
      <alignment vertical="center"/>
    </xf>
    <xf numFmtId="0" fontId="92" fillId="0" borderId="33" applyNumberFormat="0" applyFill="0" applyAlignment="0" applyProtection="0">
      <alignment vertical="center"/>
    </xf>
    <xf numFmtId="0" fontId="92" fillId="0" borderId="33" applyNumberFormat="0" applyFill="0" applyAlignment="0" applyProtection="0">
      <alignment vertical="center"/>
    </xf>
    <xf numFmtId="0" fontId="60" fillId="13" borderId="0" applyNumberFormat="0" applyBorder="0" applyAlignment="0" applyProtection="0">
      <alignment vertical="center"/>
    </xf>
    <xf numFmtId="0" fontId="101" fillId="0" borderId="35" applyNumberFormat="0" applyFill="0" applyAlignment="0" applyProtection="0">
      <alignment vertical="center"/>
    </xf>
    <xf numFmtId="0" fontId="92" fillId="0" borderId="33" applyNumberFormat="0" applyFill="0" applyAlignment="0" applyProtection="0">
      <alignment vertical="center"/>
    </xf>
    <xf numFmtId="0" fontId="92" fillId="0" borderId="33" applyNumberFormat="0" applyFill="0" applyAlignment="0" applyProtection="0">
      <alignment vertical="center"/>
    </xf>
    <xf numFmtId="0" fontId="92" fillId="0" borderId="33" applyNumberFormat="0" applyFill="0" applyAlignment="0" applyProtection="0">
      <alignment vertical="center"/>
    </xf>
    <xf numFmtId="0" fontId="92" fillId="0" borderId="33" applyNumberFormat="0" applyFill="0" applyAlignment="0" applyProtection="0">
      <alignment vertical="center"/>
    </xf>
    <xf numFmtId="0" fontId="92" fillId="0" borderId="33" applyNumberFormat="0" applyFill="0" applyAlignment="0" applyProtection="0">
      <alignment vertical="center"/>
    </xf>
    <xf numFmtId="0" fontId="92" fillId="0" borderId="33" applyNumberFormat="0" applyFill="0" applyAlignment="0" applyProtection="0">
      <alignment vertical="center"/>
    </xf>
    <xf numFmtId="0" fontId="92" fillId="0" borderId="33" applyNumberFormat="0" applyFill="0" applyAlignment="0" applyProtection="0">
      <alignment vertical="center"/>
    </xf>
    <xf numFmtId="0" fontId="60" fillId="13" borderId="0" applyNumberFormat="0" applyBorder="0" applyAlignment="0" applyProtection="0">
      <alignment vertical="center"/>
    </xf>
    <xf numFmtId="0" fontId="110" fillId="0" borderId="40" applyNumberFormat="0" applyFill="0" applyAlignment="0" applyProtection="0">
      <alignment vertical="center"/>
    </xf>
    <xf numFmtId="0" fontId="60" fillId="13" borderId="0" applyNumberFormat="0" applyBorder="0" applyAlignment="0" applyProtection="0">
      <alignment vertical="center"/>
    </xf>
    <xf numFmtId="0" fontId="101" fillId="0" borderId="35" applyNumberFormat="0" applyFill="0" applyAlignment="0" applyProtection="0">
      <alignment vertical="center"/>
    </xf>
    <xf numFmtId="0" fontId="101" fillId="0" borderId="35" applyNumberFormat="0" applyFill="0" applyAlignment="0" applyProtection="0">
      <alignment vertical="center"/>
    </xf>
    <xf numFmtId="0" fontId="101" fillId="0" borderId="35" applyNumberFormat="0" applyFill="0" applyAlignment="0" applyProtection="0">
      <alignment vertical="center"/>
    </xf>
    <xf numFmtId="0" fontId="101" fillId="0" borderId="35" applyNumberFormat="0" applyFill="0" applyAlignment="0" applyProtection="0">
      <alignment vertical="center"/>
    </xf>
    <xf numFmtId="0" fontId="101" fillId="0" borderId="35" applyNumberFormat="0" applyFill="0" applyAlignment="0" applyProtection="0">
      <alignment vertical="center"/>
    </xf>
    <xf numFmtId="0" fontId="101" fillId="0" borderId="35" applyNumberFormat="0" applyFill="0" applyAlignment="0" applyProtection="0">
      <alignment vertical="center"/>
    </xf>
    <xf numFmtId="0" fontId="101" fillId="0" borderId="35" applyNumberFormat="0" applyFill="0" applyAlignment="0" applyProtection="0">
      <alignment vertical="center"/>
    </xf>
    <xf numFmtId="0" fontId="101" fillId="0" borderId="35" applyNumberFormat="0" applyFill="0" applyAlignment="0" applyProtection="0">
      <alignment vertical="center"/>
    </xf>
    <xf numFmtId="0" fontId="101" fillId="0" borderId="35" applyNumberFormat="0" applyFill="0" applyAlignment="0" applyProtection="0">
      <alignment vertical="center"/>
    </xf>
    <xf numFmtId="0" fontId="101" fillId="0" borderId="35" applyNumberFormat="0" applyFill="0" applyAlignment="0" applyProtection="0">
      <alignment vertical="center"/>
    </xf>
    <xf numFmtId="0" fontId="101" fillId="0" borderId="35" applyNumberFormat="0" applyFill="0" applyAlignment="0" applyProtection="0">
      <alignment vertical="center"/>
    </xf>
    <xf numFmtId="0" fontId="101" fillId="0" borderId="35" applyNumberFormat="0" applyFill="0" applyAlignment="0" applyProtection="0">
      <alignment vertical="center"/>
    </xf>
    <xf numFmtId="0" fontId="101" fillId="0" borderId="35" applyNumberFormat="0" applyFill="0" applyAlignment="0" applyProtection="0">
      <alignment vertical="center"/>
    </xf>
    <xf numFmtId="1" fontId="69" fillId="0" borderId="17" applyFill="0" applyProtection="0">
      <alignment horizontal="center" vertical="center"/>
    </xf>
    <xf numFmtId="0" fontId="101" fillId="0" borderId="35" applyNumberFormat="0" applyFill="0" applyAlignment="0" applyProtection="0">
      <alignment vertical="center"/>
    </xf>
    <xf numFmtId="198" fontId="0" fillId="0" borderId="0" applyFont="0" applyFill="0" applyBorder="0" applyAlignment="0" applyProtection="0">
      <alignment vertical="center"/>
    </xf>
    <xf numFmtId="0" fontId="110" fillId="0" borderId="0" applyNumberFormat="0" applyFill="0" applyBorder="0" applyAlignment="0" applyProtection="0">
      <alignment vertical="center"/>
    </xf>
    <xf numFmtId="198" fontId="0" fillId="0" borderId="0" applyFont="0" applyFill="0" applyBorder="0" applyAlignment="0" applyProtection="0">
      <alignment vertical="center"/>
    </xf>
    <xf numFmtId="0" fontId="110" fillId="0" borderId="0" applyNumberFormat="0" applyFill="0" applyBorder="0" applyAlignment="0" applyProtection="0">
      <alignment vertical="center"/>
    </xf>
    <xf numFmtId="43" fontId="0" fillId="0" borderId="0" applyFont="0" applyFill="0" applyBorder="0" applyAlignment="0" applyProtection="0">
      <alignment vertical="center"/>
    </xf>
    <xf numFmtId="0" fontId="101" fillId="0" borderId="0" applyNumberFormat="0" applyFill="0" applyBorder="0" applyAlignment="0" applyProtection="0">
      <alignment vertical="center"/>
    </xf>
    <xf numFmtId="43" fontId="0" fillId="0" borderId="0" applyFon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43" fontId="0" fillId="0" borderId="0" applyFont="0" applyFill="0" applyBorder="0" applyAlignment="0" applyProtection="0">
      <alignment vertical="center"/>
    </xf>
    <xf numFmtId="0" fontId="101" fillId="0" borderId="0" applyNumberFormat="0" applyFill="0" applyBorder="0" applyAlignment="0" applyProtection="0">
      <alignment vertical="center"/>
    </xf>
    <xf numFmtId="43" fontId="0" fillId="0" borderId="0" applyFon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43" fontId="0" fillId="0" borderId="0" applyFont="0" applyFill="0" applyBorder="0" applyAlignment="0" applyProtection="0">
      <alignment vertical="center"/>
    </xf>
    <xf numFmtId="0" fontId="101" fillId="0" borderId="0" applyNumberFormat="0" applyFill="0" applyBorder="0" applyAlignment="0" applyProtection="0">
      <alignment vertical="center"/>
    </xf>
    <xf numFmtId="43" fontId="0" fillId="0" borderId="0" applyFon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43" fontId="0" fillId="0" borderId="0" applyFont="0" applyFill="0" applyBorder="0" applyAlignment="0" applyProtection="0">
      <alignment vertical="center"/>
    </xf>
    <xf numFmtId="0" fontId="101" fillId="0" borderId="0" applyNumberFormat="0" applyFill="0" applyBorder="0" applyAlignment="0" applyProtection="0">
      <alignment vertical="center"/>
    </xf>
    <xf numFmtId="43" fontId="0" fillId="0" borderId="0" applyFont="0" applyFill="0" applyBorder="0" applyAlignment="0" applyProtection="0">
      <alignment vertical="center"/>
    </xf>
    <xf numFmtId="0" fontId="101" fillId="0" borderId="0" applyNumberFormat="0" applyFill="0" applyBorder="0" applyAlignment="0" applyProtection="0">
      <alignment vertical="center"/>
    </xf>
    <xf numFmtId="0" fontId="101" fillId="0" borderId="0" applyNumberFormat="0" applyFill="0" applyBorder="0" applyAlignment="0" applyProtection="0">
      <alignment vertical="center"/>
    </xf>
    <xf numFmtId="43" fontId="0" fillId="0" borderId="0" applyFont="0" applyFill="0" applyBorder="0" applyAlignment="0" applyProtection="0">
      <alignment vertical="center"/>
    </xf>
    <xf numFmtId="0" fontId="101" fillId="0" borderId="0" applyNumberFormat="0" applyFill="0" applyBorder="0" applyAlignment="0" applyProtection="0">
      <alignment vertical="center"/>
    </xf>
    <xf numFmtId="43" fontId="0" fillId="0" borderId="0" applyFont="0" applyFill="0" applyBorder="0" applyAlignment="0" applyProtection="0">
      <alignment vertical="center"/>
    </xf>
    <xf numFmtId="0" fontId="101"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00" fillId="0" borderId="0" applyNumberFormat="0" applyFill="0" applyBorder="0" applyAlignment="0" applyProtection="0">
      <alignment vertical="center"/>
    </xf>
    <xf numFmtId="0" fontId="100" fillId="0" borderId="0" applyNumberFormat="0" applyFill="0" applyBorder="0" applyAlignment="0" applyProtection="0">
      <alignment vertical="center"/>
    </xf>
    <xf numFmtId="0" fontId="100" fillId="0" borderId="0" applyNumberFormat="0" applyFill="0" applyBorder="0" applyAlignment="0" applyProtection="0">
      <alignment vertical="center"/>
    </xf>
    <xf numFmtId="0" fontId="100" fillId="0" borderId="0" applyNumberFormat="0" applyFill="0" applyBorder="0" applyAlignment="0" applyProtection="0">
      <alignment vertical="center"/>
    </xf>
    <xf numFmtId="0" fontId="100" fillId="0" borderId="0" applyNumberFormat="0" applyFill="0" applyBorder="0" applyAlignment="0" applyProtection="0">
      <alignment vertical="center"/>
    </xf>
    <xf numFmtId="0" fontId="100" fillId="0" borderId="0" applyNumberFormat="0" applyFill="0" applyBorder="0" applyAlignment="0" applyProtection="0">
      <alignment vertical="center"/>
    </xf>
    <xf numFmtId="0" fontId="100" fillId="0" borderId="0" applyNumberFormat="0" applyFill="0" applyBorder="0" applyAlignment="0" applyProtection="0">
      <alignment vertical="center"/>
    </xf>
    <xf numFmtId="0" fontId="100" fillId="0" borderId="0" applyNumberFormat="0" applyFill="0" applyBorder="0" applyAlignment="0" applyProtection="0">
      <alignment vertical="center"/>
    </xf>
    <xf numFmtId="0" fontId="100" fillId="0" borderId="0" applyNumberFormat="0" applyFill="0" applyBorder="0" applyAlignment="0" applyProtection="0">
      <alignment vertical="center"/>
    </xf>
    <xf numFmtId="0" fontId="100" fillId="0" borderId="0" applyNumberFormat="0" applyFill="0" applyBorder="0" applyAlignment="0" applyProtection="0">
      <alignment vertical="center"/>
    </xf>
    <xf numFmtId="0" fontId="100" fillId="0" borderId="0" applyNumberFormat="0" applyFill="0" applyBorder="0" applyAlignment="0" applyProtection="0">
      <alignment vertical="center"/>
    </xf>
    <xf numFmtId="0" fontId="100" fillId="0" borderId="0" applyNumberFormat="0" applyFill="0" applyBorder="0" applyAlignment="0" applyProtection="0">
      <alignment vertical="center"/>
    </xf>
    <xf numFmtId="0" fontId="100" fillId="0" borderId="0" applyNumberFormat="0" applyFill="0" applyBorder="0" applyAlignment="0" applyProtection="0">
      <alignment vertical="center"/>
    </xf>
    <xf numFmtId="0" fontId="0" fillId="0" borderId="0">
      <alignment vertical="center"/>
    </xf>
    <xf numFmtId="0" fontId="100" fillId="0" borderId="0" applyNumberFormat="0" applyFill="0" applyBorder="0" applyAlignment="0" applyProtection="0">
      <alignment vertical="center"/>
    </xf>
    <xf numFmtId="0" fontId="104" fillId="34" borderId="28" applyNumberFormat="0" applyAlignment="0" applyProtection="0">
      <alignment vertical="center"/>
    </xf>
    <xf numFmtId="0" fontId="0" fillId="0" borderId="0">
      <alignment vertical="center"/>
    </xf>
    <xf numFmtId="0" fontId="100" fillId="0" borderId="0" applyNumberFormat="0" applyFill="0" applyBorder="0" applyAlignment="0" applyProtection="0">
      <alignment vertical="center"/>
    </xf>
    <xf numFmtId="0" fontId="100" fillId="0" borderId="0" applyNumberFormat="0" applyFill="0" applyBorder="0" applyAlignment="0" applyProtection="0">
      <alignment vertical="center"/>
    </xf>
    <xf numFmtId="0" fontId="115" fillId="0" borderId="4" applyNumberFormat="0" applyFill="0" applyProtection="0">
      <alignment horizontal="center" vertical="center"/>
    </xf>
    <xf numFmtId="0" fontId="115" fillId="0" borderId="4" applyNumberFormat="0" applyFill="0" applyProtection="0">
      <alignment horizontal="center" vertical="center"/>
    </xf>
    <xf numFmtId="0" fontId="115" fillId="0" borderId="4" applyNumberFormat="0" applyFill="0" applyProtection="0">
      <alignment horizontal="center" vertical="center"/>
    </xf>
    <xf numFmtId="0" fontId="115" fillId="0" borderId="4" applyNumberFormat="0" applyFill="0" applyProtection="0">
      <alignment horizontal="center" vertical="center"/>
    </xf>
    <xf numFmtId="0" fontId="63" fillId="27" borderId="0" applyNumberFormat="0" applyBorder="0" applyAlignment="0" applyProtection="0">
      <alignment vertical="center"/>
    </xf>
    <xf numFmtId="0" fontId="115" fillId="0" borderId="4" applyNumberFormat="0" applyFill="0" applyProtection="0">
      <alignment horizontal="center" vertical="center"/>
    </xf>
    <xf numFmtId="0" fontId="115" fillId="0" borderId="4" applyNumberFormat="0" applyFill="0" applyProtection="0">
      <alignment horizontal="center" vertical="center"/>
    </xf>
    <xf numFmtId="0" fontId="115" fillId="0" borderId="4" applyNumberFormat="0" applyFill="0" applyProtection="0">
      <alignment horizontal="center" vertical="center"/>
    </xf>
    <xf numFmtId="0" fontId="115" fillId="0" borderId="4" applyNumberFormat="0" applyFill="0" applyProtection="0">
      <alignment horizontal="center" vertical="center"/>
    </xf>
    <xf numFmtId="0" fontId="111" fillId="0" borderId="0" applyNumberFormat="0" applyFill="0" applyBorder="0" applyAlignment="0" applyProtection="0">
      <alignment vertical="center"/>
    </xf>
    <xf numFmtId="0" fontId="111" fillId="0" borderId="0" applyNumberFormat="0" applyFill="0" applyBorder="0" applyAlignment="0" applyProtection="0">
      <alignment vertical="center"/>
    </xf>
    <xf numFmtId="0" fontId="56" fillId="0" borderId="17" applyNumberFormat="0" applyFill="0" applyProtection="0">
      <alignment horizontal="center" vertical="center"/>
    </xf>
    <xf numFmtId="0" fontId="56" fillId="0" borderId="17" applyNumberFormat="0" applyFill="0" applyProtection="0">
      <alignment horizontal="center" vertical="center"/>
    </xf>
    <xf numFmtId="0" fontId="56" fillId="0" borderId="17" applyNumberFormat="0" applyFill="0" applyProtection="0">
      <alignment horizontal="center" vertical="center"/>
    </xf>
    <xf numFmtId="0" fontId="56" fillId="0" borderId="17" applyNumberFormat="0" applyFill="0" applyProtection="0">
      <alignment horizontal="center" vertical="center"/>
    </xf>
    <xf numFmtId="0" fontId="56" fillId="0" borderId="17" applyNumberFormat="0" applyFill="0" applyProtection="0">
      <alignment horizontal="center" vertical="center"/>
    </xf>
    <xf numFmtId="0" fontId="56" fillId="0" borderId="17" applyNumberFormat="0" applyFill="0" applyProtection="0">
      <alignment horizontal="center" vertical="center"/>
    </xf>
    <xf numFmtId="0" fontId="56" fillId="0" borderId="17" applyNumberFormat="0" applyFill="0" applyProtection="0">
      <alignment horizontal="center" vertical="center"/>
    </xf>
    <xf numFmtId="0" fontId="112" fillId="0" borderId="0" applyNumberFormat="0" applyFill="0" applyBorder="0" applyAlignment="0" applyProtection="0">
      <alignment vertical="center"/>
    </xf>
    <xf numFmtId="0" fontId="63" fillId="27" borderId="0" applyNumberFormat="0" applyBorder="0" applyAlignment="0" applyProtection="0">
      <alignment vertical="center"/>
    </xf>
    <xf numFmtId="0" fontId="112" fillId="0" borderId="0" applyNumberFormat="0" applyFill="0" applyBorder="0" applyAlignment="0" applyProtection="0">
      <alignment vertical="center"/>
    </xf>
    <xf numFmtId="0" fontId="63" fillId="27" borderId="0" applyNumberFormat="0" applyBorder="0" applyAlignment="0" applyProtection="0">
      <alignment vertical="center"/>
    </xf>
    <xf numFmtId="0" fontId="63" fillId="27" borderId="0" applyNumberFormat="0" applyBorder="0" applyAlignment="0" applyProtection="0">
      <alignment vertical="center"/>
    </xf>
    <xf numFmtId="0" fontId="112" fillId="0" borderId="0" applyNumberFormat="0" applyFill="0" applyBorder="0" applyAlignment="0" applyProtection="0">
      <alignment vertical="center"/>
    </xf>
    <xf numFmtId="0" fontId="63" fillId="27" borderId="0" applyNumberFormat="0" applyBorder="0" applyAlignment="0" applyProtection="0">
      <alignment vertical="center"/>
    </xf>
    <xf numFmtId="0" fontId="63" fillId="27" borderId="0" applyNumberFormat="0" applyBorder="0" applyAlignment="0" applyProtection="0">
      <alignment vertical="center"/>
    </xf>
    <xf numFmtId="0" fontId="112" fillId="0" borderId="0" applyNumberFormat="0" applyFill="0" applyBorder="0" applyAlignment="0" applyProtection="0">
      <alignment vertical="center"/>
    </xf>
    <xf numFmtId="0" fontId="63" fillId="27" borderId="0" applyNumberFormat="0" applyBorder="0" applyAlignment="0" applyProtection="0">
      <alignment vertical="center"/>
    </xf>
    <xf numFmtId="0" fontId="63" fillId="27" borderId="0" applyNumberFormat="0" applyBorder="0" applyAlignment="0" applyProtection="0">
      <alignment vertical="center"/>
    </xf>
    <xf numFmtId="0" fontId="63" fillId="27" borderId="0" applyNumberFormat="0" applyBorder="0" applyAlignment="0" applyProtection="0">
      <alignment vertical="center"/>
    </xf>
    <xf numFmtId="0" fontId="63" fillId="27" borderId="0" applyNumberFormat="0" applyBorder="0" applyAlignment="0" applyProtection="0">
      <alignment vertical="center"/>
    </xf>
    <xf numFmtId="0" fontId="63" fillId="27" borderId="0" applyNumberFormat="0" applyBorder="0" applyAlignment="0" applyProtection="0">
      <alignment vertical="center"/>
    </xf>
    <xf numFmtId="0" fontId="112" fillId="0" borderId="0" applyNumberFormat="0" applyFill="0" applyBorder="0" applyAlignment="0" applyProtection="0">
      <alignment vertical="center"/>
    </xf>
    <xf numFmtId="0" fontId="63" fillId="27" borderId="0" applyNumberFormat="0" applyBorder="0" applyAlignment="0" applyProtection="0">
      <alignment vertical="center"/>
    </xf>
    <xf numFmtId="0" fontId="63" fillId="27" borderId="0" applyNumberFormat="0" applyBorder="0" applyAlignment="0" applyProtection="0">
      <alignment vertical="center"/>
    </xf>
    <xf numFmtId="0" fontId="63" fillId="27" borderId="0" applyNumberFormat="0" applyBorder="0" applyAlignment="0" applyProtection="0">
      <alignment vertical="center"/>
    </xf>
    <xf numFmtId="0" fontId="63" fillId="27" borderId="0" applyNumberFormat="0" applyBorder="0" applyAlignment="0" applyProtection="0">
      <alignment vertical="center"/>
    </xf>
    <xf numFmtId="0" fontId="63" fillId="27" borderId="0" applyNumberFormat="0" applyBorder="0" applyAlignment="0" applyProtection="0">
      <alignment vertical="center"/>
    </xf>
    <xf numFmtId="0" fontId="63" fillId="27" borderId="0" applyNumberFormat="0" applyBorder="0" applyAlignment="0" applyProtection="0">
      <alignment vertical="center"/>
    </xf>
    <xf numFmtId="0" fontId="63" fillId="27" borderId="0" applyNumberFormat="0" applyBorder="0" applyAlignment="0" applyProtection="0">
      <alignment vertical="center"/>
    </xf>
    <xf numFmtId="0" fontId="114" fillId="15" borderId="0" applyNumberFormat="0" applyBorder="0" applyAlignment="0" applyProtection="0">
      <alignment vertical="center"/>
    </xf>
    <xf numFmtId="0" fontId="63" fillId="27" borderId="0" applyNumberFormat="0" applyBorder="0" applyAlignment="0" applyProtection="0">
      <alignment vertical="center"/>
    </xf>
    <xf numFmtId="0" fontId="63" fillId="27" borderId="0" applyNumberFormat="0" applyBorder="0" applyAlignment="0" applyProtection="0">
      <alignment vertical="center"/>
    </xf>
    <xf numFmtId="0" fontId="114" fillId="15" borderId="0" applyNumberFormat="0" applyBorder="0" applyAlignment="0" applyProtection="0">
      <alignment vertical="center"/>
    </xf>
    <xf numFmtId="0" fontId="114" fillId="15" borderId="0" applyNumberFormat="0" applyBorder="0" applyAlignment="0" applyProtection="0">
      <alignment vertical="center"/>
    </xf>
    <xf numFmtId="0" fontId="114" fillId="15" borderId="0" applyNumberFormat="0" applyBorder="0" applyAlignment="0" applyProtection="0">
      <alignment vertical="center"/>
    </xf>
    <xf numFmtId="0" fontId="63" fillId="15" borderId="0" applyNumberFormat="0" applyBorder="0" applyAlignment="0" applyProtection="0">
      <alignment vertical="center"/>
    </xf>
    <xf numFmtId="0" fontId="63" fillId="15" borderId="0" applyNumberFormat="0" applyBorder="0" applyAlignment="0" applyProtection="0">
      <alignment vertical="center"/>
    </xf>
    <xf numFmtId="0" fontId="63" fillId="15" borderId="0" applyNumberFormat="0" applyBorder="0" applyAlignment="0" applyProtection="0">
      <alignment vertical="center"/>
    </xf>
    <xf numFmtId="0" fontId="63" fillId="15" borderId="0" applyNumberFormat="0" applyBorder="0" applyAlignment="0" applyProtection="0">
      <alignment vertical="center"/>
    </xf>
    <xf numFmtId="0" fontId="63" fillId="15" borderId="0" applyNumberFormat="0" applyBorder="0" applyAlignment="0" applyProtection="0">
      <alignment vertical="center"/>
    </xf>
    <xf numFmtId="0" fontId="63" fillId="15" borderId="0" applyNumberFormat="0" applyBorder="0" applyAlignment="0" applyProtection="0">
      <alignment vertical="center"/>
    </xf>
    <xf numFmtId="0" fontId="63" fillId="15" borderId="0" applyNumberFormat="0" applyBorder="0" applyAlignment="0" applyProtection="0">
      <alignment vertical="center"/>
    </xf>
    <xf numFmtId="0" fontId="63" fillId="15" borderId="0" applyNumberFormat="0" applyBorder="0" applyAlignment="0" applyProtection="0">
      <alignment vertical="center"/>
    </xf>
    <xf numFmtId="0" fontId="63" fillId="15" borderId="0" applyNumberFormat="0" applyBorder="0" applyAlignment="0" applyProtection="0">
      <alignment vertical="center"/>
    </xf>
    <xf numFmtId="0" fontId="63" fillId="15" borderId="0" applyNumberFormat="0" applyBorder="0" applyAlignment="0" applyProtection="0">
      <alignment vertical="center"/>
    </xf>
    <xf numFmtId="0" fontId="63" fillId="15" borderId="0" applyNumberFormat="0" applyBorder="0" applyAlignment="0" applyProtection="0">
      <alignment vertical="center"/>
    </xf>
    <xf numFmtId="0" fontId="63" fillId="15" borderId="0" applyNumberFormat="0" applyBorder="0" applyAlignment="0" applyProtection="0">
      <alignment vertical="center"/>
    </xf>
    <xf numFmtId="0" fontId="63" fillId="15" borderId="0" applyNumberFormat="0" applyBorder="0" applyAlignment="0" applyProtection="0">
      <alignment vertical="center"/>
    </xf>
    <xf numFmtId="0" fontId="63" fillId="15" borderId="0" applyNumberFormat="0" applyBorder="0" applyAlignment="0" applyProtection="0">
      <alignment vertical="center"/>
    </xf>
    <xf numFmtId="0" fontId="114" fillId="27" borderId="0" applyNumberFormat="0" applyBorder="0" applyAlignment="0" applyProtection="0">
      <alignment vertical="center"/>
    </xf>
    <xf numFmtId="0" fontId="114" fillId="27" borderId="0" applyNumberFormat="0" applyBorder="0" applyAlignment="0" applyProtection="0">
      <alignment vertical="center"/>
    </xf>
    <xf numFmtId="0" fontId="114" fillId="27" borderId="0" applyNumberFormat="0" applyBorder="0" applyAlignment="0" applyProtection="0">
      <alignment vertical="center"/>
    </xf>
    <xf numFmtId="0" fontId="114" fillId="27" borderId="0" applyNumberFormat="0" applyBorder="0" applyAlignment="0" applyProtection="0">
      <alignment vertical="center"/>
    </xf>
    <xf numFmtId="0" fontId="0" fillId="0" borderId="0">
      <alignment vertical="center"/>
    </xf>
    <xf numFmtId="0" fontId="114" fillId="27" borderId="0" applyNumberFormat="0" applyBorder="0" applyAlignment="0" applyProtection="0">
      <alignment vertical="center"/>
    </xf>
    <xf numFmtId="0" fontId="114" fillId="27" borderId="0" applyNumberFormat="0" applyBorder="0" applyAlignment="0" applyProtection="0">
      <alignment vertical="center"/>
    </xf>
    <xf numFmtId="0" fontId="98" fillId="58" borderId="0" applyNumberFormat="0" applyBorder="0" applyAlignment="0" applyProtection="0">
      <alignment vertical="center"/>
    </xf>
    <xf numFmtId="0" fontId="114" fillId="27" borderId="0" applyNumberFormat="0" applyBorder="0" applyAlignment="0" applyProtection="0">
      <alignment vertical="center"/>
    </xf>
    <xf numFmtId="0" fontId="114" fillId="27" borderId="0" applyNumberFormat="0" applyBorder="0" applyAlignment="0" applyProtection="0">
      <alignment vertical="center"/>
    </xf>
    <xf numFmtId="0" fontId="70" fillId="27" borderId="0" applyNumberFormat="0" applyBorder="0" applyAlignment="0" applyProtection="0">
      <alignment vertical="center"/>
    </xf>
    <xf numFmtId="0" fontId="63" fillId="15" borderId="0" applyNumberFormat="0" applyBorder="0" applyAlignment="0" applyProtection="0">
      <alignment vertical="center"/>
    </xf>
    <xf numFmtId="0" fontId="68" fillId="0" borderId="0">
      <alignment vertical="center"/>
    </xf>
    <xf numFmtId="0" fontId="63" fillId="15" borderId="0" applyNumberFormat="0" applyBorder="0" applyAlignment="0" applyProtection="0">
      <alignment vertical="center"/>
    </xf>
    <xf numFmtId="0" fontId="63" fillId="15" borderId="0" applyNumberFormat="0" applyBorder="0" applyAlignment="0" applyProtection="0">
      <alignment vertical="center"/>
    </xf>
    <xf numFmtId="0" fontId="63" fillId="15"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4" fillId="0" borderId="18" applyNumberFormat="0" applyFill="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6" fillId="0" borderId="41" applyNumberFormat="0" applyFill="0" applyAlignment="0" applyProtection="0">
      <alignment vertical="center"/>
    </xf>
    <xf numFmtId="0" fontId="11" fillId="0" borderId="0">
      <alignment vertical="center"/>
    </xf>
    <xf numFmtId="0" fontId="60" fillId="13" borderId="0" applyNumberFormat="0" applyBorder="0" applyAlignment="0" applyProtection="0">
      <alignment vertical="center"/>
    </xf>
    <xf numFmtId="0" fontId="11" fillId="0" borderId="0">
      <alignment vertical="center"/>
    </xf>
    <xf numFmtId="0" fontId="60" fillId="13" borderId="0" applyNumberFormat="0" applyBorder="0" applyAlignment="0" applyProtection="0">
      <alignment vertical="center"/>
    </xf>
    <xf numFmtId="0" fontId="11" fillId="0" borderId="0">
      <alignment vertical="center"/>
    </xf>
    <xf numFmtId="0" fontId="60" fillId="13" borderId="0" applyNumberFormat="0" applyBorder="0" applyAlignment="0" applyProtection="0">
      <alignment vertical="center"/>
    </xf>
    <xf numFmtId="0" fontId="11" fillId="0" borderId="0">
      <alignment vertical="center"/>
    </xf>
    <xf numFmtId="0" fontId="11" fillId="0" borderId="0">
      <alignment vertical="center"/>
    </xf>
    <xf numFmtId="0" fontId="60" fillId="13" borderId="0" applyNumberFormat="0" applyBorder="0" applyAlignment="0" applyProtection="0">
      <alignment vertical="center"/>
    </xf>
    <xf numFmtId="0" fontId="11" fillId="0" borderId="0">
      <alignment vertical="center"/>
    </xf>
    <xf numFmtId="0" fontId="11" fillId="0" borderId="0">
      <alignment vertical="center"/>
    </xf>
    <xf numFmtId="0" fontId="117" fillId="22" borderId="42"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14" borderId="36" applyNumberFormat="0" applyFont="0" applyAlignment="0" applyProtection="0">
      <alignment vertical="center"/>
    </xf>
    <xf numFmtId="0" fontId="0" fillId="0" borderId="0">
      <alignment vertical="center"/>
    </xf>
    <xf numFmtId="0" fontId="11" fillId="0" borderId="0">
      <alignment vertical="center"/>
    </xf>
    <xf numFmtId="0" fontId="0" fillId="14" borderId="36" applyNumberFormat="0" applyFon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0" fillId="14" borderId="36" applyNumberFormat="0" applyFont="0" applyAlignment="0" applyProtection="0">
      <alignment vertical="center"/>
    </xf>
    <xf numFmtId="0" fontId="0" fillId="0" borderId="0">
      <alignment vertical="center"/>
    </xf>
    <xf numFmtId="0" fontId="11" fillId="0" borderId="0">
      <alignment vertical="center"/>
    </xf>
    <xf numFmtId="0" fontId="11" fillId="0" borderId="0"/>
    <xf numFmtId="0" fontId="11" fillId="0" borderId="0">
      <alignment vertical="center"/>
    </xf>
    <xf numFmtId="0" fontId="11" fillId="0" borderId="0"/>
    <xf numFmtId="0" fontId="11" fillId="0" borderId="0">
      <alignment vertical="center"/>
    </xf>
    <xf numFmtId="0" fontId="11" fillId="0" borderId="0">
      <alignment vertical="center"/>
    </xf>
    <xf numFmtId="0" fontId="0" fillId="14" borderId="36" applyNumberFormat="0" applyFont="0" applyAlignment="0" applyProtection="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7" fillId="64" borderId="0" applyNumberFormat="0" applyBorder="0" applyAlignment="0" applyProtection="0">
      <alignment vertical="center"/>
    </xf>
    <xf numFmtId="0" fontId="11" fillId="0" borderId="0">
      <alignment vertical="center"/>
    </xf>
    <xf numFmtId="0" fontId="57" fillId="64"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9"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7" fillId="9" borderId="0" applyNumberFormat="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9" fillId="0" borderId="0">
      <alignment vertical="center"/>
    </xf>
    <xf numFmtId="0" fontId="9" fillId="0" borderId="0">
      <alignment vertical="center"/>
    </xf>
    <xf numFmtId="0" fontId="11" fillId="0" borderId="0">
      <alignment vertical="center"/>
    </xf>
    <xf numFmtId="0" fontId="11" fillId="0" borderId="0">
      <alignment vertical="center"/>
    </xf>
    <xf numFmtId="0" fontId="9"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9" fillId="0" borderId="0">
      <alignment vertical="center"/>
    </xf>
    <xf numFmtId="0" fontId="9"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9"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99" fillId="5" borderId="34"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7" fillId="22" borderId="42" applyNumberFormat="0" applyAlignment="0" applyProtection="0">
      <alignment vertical="center"/>
    </xf>
    <xf numFmtId="0" fontId="11" fillId="0" borderId="0">
      <alignment vertical="center"/>
    </xf>
    <xf numFmtId="0" fontId="11" fillId="0" borderId="0">
      <alignment vertical="center"/>
    </xf>
    <xf numFmtId="0" fontId="99" fillId="5" borderId="34" applyNumberFormat="0" applyAlignment="0" applyProtection="0">
      <alignment vertical="center"/>
    </xf>
    <xf numFmtId="0" fontId="117" fillId="22" borderId="42"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4" fillId="34" borderId="28" applyNumberFormat="0" applyAlignment="0" applyProtection="0">
      <alignment vertical="center"/>
    </xf>
    <xf numFmtId="0" fontId="0" fillId="0" borderId="0">
      <alignment vertical="center"/>
    </xf>
    <xf numFmtId="0" fontId="104" fillId="34" borderId="28" applyNumberFormat="0" applyAlignment="0" applyProtection="0">
      <alignment vertical="center"/>
    </xf>
    <xf numFmtId="0" fontId="11" fillId="0" borderId="0">
      <alignment vertical="center"/>
    </xf>
    <xf numFmtId="0" fontId="104" fillId="34" borderId="28" applyNumberFormat="0" applyAlignment="0" applyProtection="0">
      <alignment vertical="center"/>
    </xf>
    <xf numFmtId="0" fontId="11" fillId="0" borderId="0">
      <alignment vertical="center"/>
    </xf>
    <xf numFmtId="0" fontId="104" fillId="34" borderId="28" applyNumberFormat="0" applyAlignment="0" applyProtection="0">
      <alignment vertical="center"/>
    </xf>
    <xf numFmtId="0" fontId="11" fillId="0" borderId="0">
      <alignment vertical="center"/>
    </xf>
    <xf numFmtId="0" fontId="104" fillId="34" borderId="28" applyNumberFormat="0" applyAlignment="0" applyProtection="0">
      <alignment vertical="center"/>
    </xf>
    <xf numFmtId="0" fontId="11" fillId="0" borderId="0">
      <alignment vertical="center"/>
    </xf>
    <xf numFmtId="0" fontId="11" fillId="0" borderId="0">
      <alignment vertical="center"/>
    </xf>
    <xf numFmtId="0" fontId="104" fillId="34" borderId="28" applyNumberFormat="0" applyAlignment="0" applyProtection="0">
      <alignment vertical="center"/>
    </xf>
    <xf numFmtId="0" fontId="90" fillId="13" borderId="0" applyNumberFormat="0" applyBorder="0" applyAlignment="0" applyProtection="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9" fillId="5" borderId="34" applyNumberFormat="0" applyAlignment="0" applyProtection="0">
      <alignment vertical="center"/>
    </xf>
    <xf numFmtId="0" fontId="11" fillId="0" borderId="0">
      <alignment vertical="center"/>
    </xf>
    <xf numFmtId="0" fontId="99" fillId="5" borderId="34" applyNumberFormat="0" applyAlignment="0" applyProtection="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69" fillId="0" borderId="0">
      <alignment vertical="center"/>
    </xf>
    <xf numFmtId="0" fontId="11" fillId="0" borderId="0">
      <alignment vertical="center"/>
    </xf>
    <xf numFmtId="0" fontId="11" fillId="0" borderId="0">
      <alignment vertical="center"/>
    </xf>
    <xf numFmtId="0" fontId="99" fillId="5" borderId="34" applyNumberFormat="0" applyAlignment="0" applyProtection="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6" fillId="0" borderId="41" applyNumberFormat="0" applyFill="0" applyAlignment="0" applyProtection="0">
      <alignment vertical="center"/>
    </xf>
    <xf numFmtId="0" fontId="0" fillId="0" borderId="0">
      <alignment vertical="center"/>
    </xf>
    <xf numFmtId="0" fontId="0" fillId="0" borderId="0">
      <alignment vertical="center"/>
    </xf>
    <xf numFmtId="0" fontId="116" fillId="0" borderId="4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6" fillId="0" borderId="41" applyNumberFormat="0" applyFill="0" applyAlignment="0" applyProtection="0">
      <alignment vertical="center"/>
    </xf>
    <xf numFmtId="0" fontId="0" fillId="0" borderId="0">
      <alignment vertical="center"/>
    </xf>
    <xf numFmtId="0" fontId="116" fillId="0" borderId="41" applyNumberFormat="0" applyFill="0" applyAlignment="0" applyProtection="0">
      <alignment vertical="center"/>
    </xf>
    <xf numFmtId="0" fontId="0" fillId="0" borderId="0">
      <alignment vertical="center"/>
    </xf>
    <xf numFmtId="0" fontId="0" fillId="0" borderId="0">
      <alignment vertical="center"/>
    </xf>
    <xf numFmtId="0" fontId="116" fillId="0" borderId="41" applyNumberFormat="0" applyFill="0" applyAlignment="0" applyProtection="0">
      <alignment vertical="center"/>
    </xf>
    <xf numFmtId="0" fontId="0" fillId="0" borderId="0">
      <alignment vertical="center"/>
    </xf>
    <xf numFmtId="0" fontId="0" fillId="0" borderId="0">
      <alignment vertical="center"/>
    </xf>
    <xf numFmtId="0" fontId="116" fillId="0" borderId="41"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applyAlignment="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94" fillId="0" borderId="1">
      <alignment horizontal="left" vertical="center"/>
    </xf>
    <xf numFmtId="0" fontId="0" fillId="14" borderId="36" applyNumberFormat="0" applyFont="0" applyAlignment="0" applyProtection="0">
      <alignment vertical="center"/>
    </xf>
    <xf numFmtId="0" fontId="94" fillId="0" borderId="1">
      <alignment horizontal="left" vertical="center"/>
    </xf>
    <xf numFmtId="0" fontId="94" fillId="0" borderId="1">
      <alignment horizontal="left" vertical="center"/>
    </xf>
    <xf numFmtId="0" fontId="0" fillId="14" borderId="36" applyNumberFormat="0" applyFont="0" applyAlignment="0" applyProtection="0">
      <alignment vertical="center"/>
    </xf>
    <xf numFmtId="0" fontId="94" fillId="0" borderId="1">
      <alignment horizontal="left" vertical="center"/>
    </xf>
    <xf numFmtId="0" fontId="94" fillId="0" borderId="1">
      <alignment horizontal="left" vertical="center"/>
    </xf>
    <xf numFmtId="0" fontId="94" fillId="0" borderId="1">
      <alignment horizontal="left" vertical="center"/>
    </xf>
    <xf numFmtId="0" fontId="94" fillId="0" borderId="1">
      <alignment horizontal="lef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84" fillId="5" borderId="28" applyNumberFormat="0" applyAlignment="0" applyProtection="0">
      <alignment vertical="center"/>
    </xf>
    <xf numFmtId="0" fontId="11" fillId="0" borderId="0">
      <alignment vertical="center"/>
    </xf>
    <xf numFmtId="1" fontId="69" fillId="0" borderId="17" applyFill="0" applyProtection="0">
      <alignment horizontal="center" vertical="center"/>
    </xf>
    <xf numFmtId="0" fontId="11" fillId="0" borderId="0">
      <alignment vertical="center"/>
    </xf>
    <xf numFmtId="0" fontId="84" fillId="5" borderId="28" applyNumberFormat="0" applyAlignment="0" applyProtection="0">
      <alignment vertical="center"/>
    </xf>
    <xf numFmtId="0" fontId="11" fillId="0" borderId="0">
      <alignment vertical="center"/>
    </xf>
    <xf numFmtId="0" fontId="11" fillId="0" borderId="0">
      <alignment vertical="center"/>
    </xf>
    <xf numFmtId="0" fontId="84" fillId="5" borderId="28" applyNumberFormat="0" applyAlignment="0" applyProtection="0">
      <alignment vertical="center"/>
    </xf>
    <xf numFmtId="0" fontId="11" fillId="0" borderId="0">
      <alignment vertical="center"/>
    </xf>
    <xf numFmtId="0" fontId="9" fillId="0" borderId="0">
      <alignment vertical="center"/>
    </xf>
    <xf numFmtId="0" fontId="84" fillId="5" borderId="28" applyNumberFormat="0" applyAlignment="0" applyProtection="0">
      <alignment vertical="center"/>
    </xf>
    <xf numFmtId="0" fontId="9" fillId="0" borderId="0">
      <alignment vertical="center"/>
    </xf>
    <xf numFmtId="41" fontId="0" fillId="0" borderId="0" applyFont="0" applyFill="0" applyBorder="0" applyAlignment="0" applyProtection="0">
      <alignment vertical="center"/>
    </xf>
    <xf numFmtId="0" fontId="11" fillId="0" borderId="0">
      <alignment vertical="center"/>
    </xf>
    <xf numFmtId="0" fontId="93"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20" fillId="0" borderId="0" applyNumberFormat="0" applyFill="0" applyBorder="0" applyAlignment="0" applyProtection="0">
      <alignment vertical="center"/>
    </xf>
    <xf numFmtId="0" fontId="60" fillId="13" borderId="0" applyNumberFormat="0" applyBorder="0" applyAlignment="0" applyProtection="0">
      <alignment vertical="center"/>
    </xf>
    <xf numFmtId="0" fontId="60" fillId="13" borderId="0" applyNumberFormat="0" applyBorder="0" applyAlignment="0" applyProtection="0">
      <alignment vertical="center"/>
    </xf>
    <xf numFmtId="0" fontId="60" fillId="13" borderId="0" applyNumberFormat="0" applyBorder="0" applyAlignment="0" applyProtection="0">
      <alignment vertical="center"/>
    </xf>
    <xf numFmtId="0" fontId="60" fillId="13" borderId="0" applyNumberFormat="0" applyBorder="0" applyAlignment="0" applyProtection="0">
      <alignment vertical="center"/>
    </xf>
    <xf numFmtId="0" fontId="60" fillId="13" borderId="0" applyNumberFormat="0" applyBorder="0" applyAlignment="0" applyProtection="0">
      <alignment vertical="center"/>
    </xf>
    <xf numFmtId="0" fontId="60" fillId="13" borderId="0" applyNumberFormat="0" applyBorder="0" applyAlignment="0" applyProtection="0">
      <alignment vertical="center"/>
    </xf>
    <xf numFmtId="0" fontId="60" fillId="13" borderId="0" applyNumberFormat="0" applyBorder="0" applyAlignment="0" applyProtection="0">
      <alignment vertical="center"/>
    </xf>
    <xf numFmtId="0" fontId="60" fillId="13" borderId="0" applyNumberFormat="0" applyBorder="0" applyAlignment="0" applyProtection="0">
      <alignment vertical="center"/>
    </xf>
    <xf numFmtId="0" fontId="90" fillId="18" borderId="0" applyNumberFormat="0" applyBorder="0" applyAlignment="0" applyProtection="0">
      <alignment vertical="center"/>
    </xf>
    <xf numFmtId="0" fontId="90" fillId="18" borderId="0" applyNumberFormat="0" applyBorder="0" applyAlignment="0" applyProtection="0">
      <alignment vertical="center"/>
    </xf>
    <xf numFmtId="0" fontId="90" fillId="18" borderId="0" applyNumberFormat="0" applyBorder="0" applyAlignment="0" applyProtection="0">
      <alignment vertical="center"/>
    </xf>
    <xf numFmtId="0" fontId="90" fillId="18" borderId="0" applyNumberFormat="0" applyBorder="0" applyAlignment="0" applyProtection="0">
      <alignment vertical="center"/>
    </xf>
    <xf numFmtId="0" fontId="60" fillId="18" borderId="0" applyNumberFormat="0" applyBorder="0" applyAlignment="0" applyProtection="0">
      <alignment vertical="center"/>
    </xf>
    <xf numFmtId="0" fontId="60" fillId="18" borderId="0" applyNumberFormat="0" applyBorder="0" applyAlignment="0" applyProtection="0">
      <alignment vertical="center"/>
    </xf>
    <xf numFmtId="0" fontId="60" fillId="18" borderId="0" applyNumberFormat="0" applyBorder="0" applyAlignment="0" applyProtection="0">
      <alignment vertical="center"/>
    </xf>
    <xf numFmtId="0" fontId="60" fillId="18" borderId="0" applyNumberFormat="0" applyBorder="0" applyAlignment="0" applyProtection="0">
      <alignment vertical="center"/>
    </xf>
    <xf numFmtId="0" fontId="60" fillId="18" borderId="0" applyNumberFormat="0" applyBorder="0" applyAlignment="0" applyProtection="0">
      <alignment vertical="center"/>
    </xf>
    <xf numFmtId="0" fontId="60" fillId="18" borderId="0" applyNumberFormat="0" applyBorder="0" applyAlignment="0" applyProtection="0">
      <alignment vertical="center"/>
    </xf>
    <xf numFmtId="0" fontId="60" fillId="18" borderId="0" applyNumberFormat="0" applyBorder="0" applyAlignment="0" applyProtection="0">
      <alignment vertical="center"/>
    </xf>
    <xf numFmtId="0" fontId="60" fillId="18" borderId="0" applyNumberFormat="0" applyBorder="0" applyAlignment="0" applyProtection="0">
      <alignment vertical="center"/>
    </xf>
    <xf numFmtId="0" fontId="112" fillId="0" borderId="0" applyNumberFormat="0" applyFill="0" applyBorder="0" applyAlignment="0" applyProtection="0">
      <alignment vertical="center"/>
    </xf>
    <xf numFmtId="0" fontId="60" fillId="18" borderId="0" applyNumberFormat="0" applyBorder="0" applyAlignment="0" applyProtection="0">
      <alignment vertical="center"/>
    </xf>
    <xf numFmtId="0" fontId="60" fillId="18" borderId="0" applyNumberFormat="0" applyBorder="0" applyAlignment="0" applyProtection="0">
      <alignment vertical="center"/>
    </xf>
    <xf numFmtId="0" fontId="112" fillId="0" borderId="0" applyNumberFormat="0" applyFill="0" applyBorder="0" applyAlignment="0" applyProtection="0">
      <alignment vertical="center"/>
    </xf>
    <xf numFmtId="0" fontId="60" fillId="18" borderId="0" applyNumberFormat="0" applyBorder="0" applyAlignment="0" applyProtection="0">
      <alignment vertical="center"/>
    </xf>
    <xf numFmtId="0" fontId="60" fillId="18" borderId="0" applyNumberFormat="0" applyBorder="0" applyAlignment="0" applyProtection="0">
      <alignment vertical="center"/>
    </xf>
    <xf numFmtId="0" fontId="60" fillId="18" borderId="0" applyNumberFormat="0" applyBorder="0" applyAlignment="0" applyProtection="0">
      <alignment vertical="center"/>
    </xf>
    <xf numFmtId="0" fontId="60" fillId="18" borderId="0" applyNumberFormat="0" applyBorder="0" applyAlignment="0" applyProtection="0">
      <alignment vertical="center"/>
    </xf>
    <xf numFmtId="0" fontId="60" fillId="18" borderId="0" applyNumberFormat="0" applyBorder="0" applyAlignment="0" applyProtection="0">
      <alignment vertical="center"/>
    </xf>
    <xf numFmtId="0" fontId="90" fillId="13" borderId="0" applyNumberFormat="0" applyBorder="0" applyAlignment="0" applyProtection="0">
      <alignment vertical="center"/>
    </xf>
    <xf numFmtId="0" fontId="90" fillId="13" borderId="0" applyNumberFormat="0" applyBorder="0" applyAlignment="0" applyProtection="0">
      <alignment vertical="center"/>
    </xf>
    <xf numFmtId="0" fontId="90" fillId="13" borderId="0" applyNumberFormat="0" applyBorder="0" applyAlignment="0" applyProtection="0">
      <alignment vertical="center"/>
    </xf>
    <xf numFmtId="0" fontId="90" fillId="13" borderId="0" applyNumberFormat="0" applyBorder="0" applyAlignment="0" applyProtection="0">
      <alignment vertical="center"/>
    </xf>
    <xf numFmtId="0" fontId="69" fillId="0" borderId="4" applyNumberFormat="0" applyFill="0" applyProtection="0">
      <alignment horizontal="left" vertical="center"/>
    </xf>
    <xf numFmtId="0" fontId="90" fillId="13" borderId="0" applyNumberFormat="0" applyBorder="0" applyAlignment="0" applyProtection="0">
      <alignment vertical="center"/>
    </xf>
    <xf numFmtId="0" fontId="90" fillId="13" borderId="0" applyNumberFormat="0" applyBorder="0" applyAlignment="0" applyProtection="0">
      <alignment vertical="center"/>
    </xf>
    <xf numFmtId="0" fontId="90" fillId="13" borderId="0" applyNumberFormat="0" applyBorder="0" applyAlignment="0" applyProtection="0">
      <alignment vertical="center"/>
    </xf>
    <xf numFmtId="0" fontId="90" fillId="13" borderId="0" applyNumberFormat="0" applyBorder="0" applyAlignment="0" applyProtection="0">
      <alignment vertical="center"/>
    </xf>
    <xf numFmtId="0" fontId="60" fillId="18" borderId="0" applyNumberFormat="0" applyBorder="0" applyAlignment="0" applyProtection="0">
      <alignment vertical="center"/>
    </xf>
    <xf numFmtId="0" fontId="60" fillId="18" borderId="0" applyNumberFormat="0" applyBorder="0" applyAlignment="0" applyProtection="0">
      <alignment vertical="center"/>
    </xf>
    <xf numFmtId="0" fontId="60" fillId="18" borderId="0" applyNumberFormat="0" applyBorder="0" applyAlignment="0" applyProtection="0">
      <alignment vertical="center"/>
    </xf>
    <xf numFmtId="0" fontId="122"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4" fillId="0" borderId="18" applyNumberFormat="0" applyFill="0" applyAlignment="0" applyProtection="0">
      <alignment vertical="center"/>
    </xf>
    <xf numFmtId="0" fontId="14" fillId="0" borderId="18" applyNumberFormat="0" applyFill="0" applyAlignment="0" applyProtection="0">
      <alignment vertical="center"/>
    </xf>
    <xf numFmtId="0" fontId="14" fillId="0" borderId="18" applyNumberFormat="0" applyFill="0" applyAlignment="0" applyProtection="0">
      <alignment vertical="center"/>
    </xf>
    <xf numFmtId="0" fontId="123" fillId="0" borderId="0" applyNumberFormat="0" applyFill="0" applyBorder="0" applyAlignment="0" applyProtection="0">
      <alignment vertical="center"/>
    </xf>
    <xf numFmtId="0" fontId="14" fillId="0" borderId="38" applyNumberFormat="0" applyFill="0" applyAlignment="0" applyProtection="0">
      <alignment vertical="center"/>
    </xf>
    <xf numFmtId="0" fontId="14" fillId="0" borderId="18" applyNumberFormat="0" applyFill="0" applyAlignment="0" applyProtection="0">
      <alignment vertical="center"/>
    </xf>
    <xf numFmtId="0" fontId="14" fillId="0" borderId="18" applyNumberFormat="0" applyFill="0" applyAlignment="0" applyProtection="0">
      <alignment vertical="center"/>
    </xf>
    <xf numFmtId="0" fontId="14" fillId="0" borderId="18" applyNumberFormat="0" applyFill="0" applyAlignment="0" applyProtection="0">
      <alignment vertical="center"/>
    </xf>
    <xf numFmtId="0" fontId="14" fillId="0" borderId="18" applyNumberFormat="0" applyFill="0" applyAlignment="0" applyProtection="0">
      <alignment vertical="center"/>
    </xf>
    <xf numFmtId="0" fontId="14" fillId="0" borderId="38" applyNumberFormat="0" applyFill="0" applyAlignment="0" applyProtection="0">
      <alignment vertical="center"/>
    </xf>
    <xf numFmtId="0" fontId="14" fillId="0" borderId="18" applyNumberFormat="0" applyFill="0" applyAlignment="0" applyProtection="0">
      <alignment vertical="center"/>
    </xf>
    <xf numFmtId="0" fontId="14" fillId="0" borderId="18" applyNumberFormat="0" applyFill="0" applyAlignment="0" applyProtection="0">
      <alignment vertical="center"/>
    </xf>
    <xf numFmtId="0" fontId="14" fillId="0" borderId="18" applyNumberFormat="0" applyFill="0" applyAlignment="0" applyProtection="0">
      <alignment vertical="center"/>
    </xf>
    <xf numFmtId="0" fontId="123" fillId="0" borderId="0" applyNumberFormat="0" applyFill="0" applyBorder="0" applyAlignment="0" applyProtection="0">
      <alignment vertical="center"/>
    </xf>
    <xf numFmtId="0" fontId="14" fillId="0" borderId="18" applyNumberFormat="0" applyFill="0" applyAlignment="0" applyProtection="0">
      <alignment vertical="center"/>
    </xf>
    <xf numFmtId="0" fontId="14" fillId="0" borderId="18" applyNumberFormat="0" applyFill="0" applyAlignment="0" applyProtection="0">
      <alignment vertical="center"/>
    </xf>
    <xf numFmtId="0" fontId="14" fillId="0" borderId="18" applyNumberFormat="0" applyFill="0" applyAlignment="0" applyProtection="0">
      <alignment vertical="center"/>
    </xf>
    <xf numFmtId="0" fontId="14" fillId="0" borderId="18" applyNumberFormat="0" applyFill="0" applyAlignment="0" applyProtection="0">
      <alignment vertical="center"/>
    </xf>
    <xf numFmtId="0" fontId="14" fillId="0" borderId="18" applyNumberFormat="0" applyFill="0" applyAlignment="0" applyProtection="0">
      <alignment vertical="center"/>
    </xf>
    <xf numFmtId="0" fontId="14" fillId="0" borderId="18" applyNumberFormat="0" applyFill="0" applyAlignment="0" applyProtection="0">
      <alignment vertical="center"/>
    </xf>
    <xf numFmtId="0" fontId="14" fillId="0" borderId="18" applyNumberFormat="0" applyFill="0" applyAlignment="0" applyProtection="0">
      <alignment vertical="center"/>
    </xf>
    <xf numFmtId="0" fontId="14" fillId="0" borderId="18" applyNumberFormat="0" applyFill="0" applyAlignment="0" applyProtection="0">
      <alignment vertical="center"/>
    </xf>
    <xf numFmtId="0" fontId="14" fillId="0" borderId="18" applyNumberFormat="0" applyFill="0" applyAlignment="0" applyProtection="0">
      <alignment vertical="center"/>
    </xf>
    <xf numFmtId="0" fontId="123" fillId="0" borderId="0" applyNumberFormat="0" applyFill="0" applyBorder="0" applyAlignment="0" applyProtection="0">
      <alignment vertical="center"/>
    </xf>
    <xf numFmtId="0" fontId="14" fillId="0" borderId="18" applyNumberFormat="0" applyFill="0" applyAlignment="0" applyProtection="0">
      <alignment vertical="center"/>
    </xf>
    <xf numFmtId="0" fontId="14" fillId="0" borderId="18" applyNumberFormat="0" applyFill="0" applyAlignment="0" applyProtection="0">
      <alignment vertical="center"/>
    </xf>
    <xf numFmtId="0" fontId="14" fillId="0" borderId="18" applyNumberFormat="0" applyFill="0" applyAlignment="0" applyProtection="0">
      <alignment vertical="center"/>
    </xf>
    <xf numFmtId="0" fontId="14" fillId="0" borderId="18" applyNumberFormat="0" applyFill="0" applyAlignment="0" applyProtection="0">
      <alignment vertical="center"/>
    </xf>
    <xf numFmtId="0" fontId="14" fillId="0" borderId="18" applyNumberFormat="0" applyFill="0" applyAlignment="0" applyProtection="0">
      <alignment vertical="center"/>
    </xf>
    <xf numFmtId="0" fontId="14" fillId="0" borderId="18" applyNumberFormat="0" applyFill="0" applyAlignment="0" applyProtection="0">
      <alignment vertical="center"/>
    </xf>
    <xf numFmtId="0" fontId="14" fillId="0" borderId="18" applyNumberFormat="0" applyFill="0" applyAlignment="0" applyProtection="0">
      <alignment vertical="center"/>
    </xf>
    <xf numFmtId="0" fontId="14" fillId="0" borderId="18" applyNumberFormat="0" applyFill="0" applyAlignment="0" applyProtection="0">
      <alignment vertical="center"/>
    </xf>
    <xf numFmtId="0" fontId="14" fillId="0" borderId="18" applyNumberFormat="0" applyFill="0" applyAlignment="0" applyProtection="0">
      <alignment vertical="center"/>
    </xf>
    <xf numFmtId="0" fontId="14" fillId="0" borderId="18" applyNumberFormat="0" applyFill="0" applyAlignment="0" applyProtection="0">
      <alignment vertical="center"/>
    </xf>
    <xf numFmtId="4" fontId="0" fillId="0" borderId="0" applyFont="0" applyFill="0" applyBorder="0" applyAlignment="0" applyProtection="0">
      <alignment vertical="center"/>
    </xf>
    <xf numFmtId="0" fontId="14" fillId="0" borderId="18" applyNumberFormat="0" applyFill="0" applyAlignment="0" applyProtection="0">
      <alignment vertical="center"/>
    </xf>
    <xf numFmtId="0" fontId="14" fillId="0" borderId="18" applyNumberFormat="0" applyFill="0" applyAlignment="0" applyProtection="0">
      <alignment vertical="center"/>
    </xf>
    <xf numFmtId="0" fontId="14" fillId="0" borderId="18" applyNumberFormat="0" applyFill="0" applyAlignment="0" applyProtection="0">
      <alignment vertical="center"/>
    </xf>
    <xf numFmtId="0" fontId="14" fillId="0" borderId="18" applyNumberFormat="0" applyFill="0" applyAlignment="0" applyProtection="0">
      <alignment vertical="center"/>
    </xf>
    <xf numFmtId="0" fontId="84" fillId="5" borderId="28" applyNumberFormat="0" applyAlignment="0" applyProtection="0">
      <alignment vertical="center"/>
    </xf>
    <xf numFmtId="0" fontId="84" fillId="5" borderId="28" applyNumberFormat="0" applyAlignment="0" applyProtection="0">
      <alignment vertical="center"/>
    </xf>
    <xf numFmtId="0" fontId="84" fillId="5" borderId="28" applyNumberFormat="0" applyAlignment="0" applyProtection="0">
      <alignment vertical="center"/>
    </xf>
    <xf numFmtId="0" fontId="84" fillId="5" borderId="28" applyNumberFormat="0" applyAlignment="0" applyProtection="0">
      <alignment vertical="center"/>
    </xf>
    <xf numFmtId="0" fontId="84" fillId="5" borderId="28" applyNumberFormat="0" applyAlignment="0" applyProtection="0">
      <alignment vertical="center"/>
    </xf>
    <xf numFmtId="0" fontId="84" fillId="5" borderId="28" applyNumberFormat="0" applyAlignment="0" applyProtection="0">
      <alignment vertical="center"/>
    </xf>
    <xf numFmtId="0" fontId="84" fillId="5" borderId="28" applyNumberFormat="0" applyAlignment="0" applyProtection="0">
      <alignment vertical="center"/>
    </xf>
    <xf numFmtId="0" fontId="84" fillId="5" borderId="28" applyNumberFormat="0" applyAlignment="0" applyProtection="0">
      <alignment vertical="center"/>
    </xf>
    <xf numFmtId="0" fontId="84" fillId="5" borderId="28" applyNumberFormat="0" applyAlignment="0" applyProtection="0">
      <alignment vertical="center"/>
    </xf>
    <xf numFmtId="0" fontId="84" fillId="5" borderId="28" applyNumberFormat="0" applyAlignment="0" applyProtection="0">
      <alignment vertical="center"/>
    </xf>
    <xf numFmtId="0" fontId="84" fillId="5" borderId="28" applyNumberFormat="0" applyAlignment="0" applyProtection="0">
      <alignment vertical="center"/>
    </xf>
    <xf numFmtId="0" fontId="84" fillId="5" borderId="28" applyNumberFormat="0" applyAlignment="0" applyProtection="0">
      <alignment vertical="center"/>
    </xf>
    <xf numFmtId="0" fontId="84" fillId="5" borderId="28" applyNumberFormat="0" applyAlignment="0" applyProtection="0">
      <alignment vertical="center"/>
    </xf>
    <xf numFmtId="0" fontId="84" fillId="5" borderId="28" applyNumberFormat="0" applyAlignment="0" applyProtection="0">
      <alignment vertical="center"/>
    </xf>
    <xf numFmtId="0" fontId="84" fillId="5" borderId="28" applyNumberFormat="0" applyAlignment="0" applyProtection="0">
      <alignment vertical="center"/>
    </xf>
    <xf numFmtId="0" fontId="84" fillId="5" borderId="28" applyNumberFormat="0" applyAlignment="0" applyProtection="0">
      <alignment vertical="center"/>
    </xf>
    <xf numFmtId="0" fontId="84" fillId="5" borderId="28" applyNumberFormat="0" applyAlignment="0" applyProtection="0">
      <alignment vertical="center"/>
    </xf>
    <xf numFmtId="0" fontId="117" fillId="22" borderId="42" applyNumberFormat="0" applyAlignment="0" applyProtection="0">
      <alignment vertical="center"/>
    </xf>
    <xf numFmtId="0" fontId="117" fillId="22" borderId="42" applyNumberFormat="0" applyAlignment="0" applyProtection="0">
      <alignment vertical="center"/>
    </xf>
    <xf numFmtId="0" fontId="117" fillId="22" borderId="42" applyNumberFormat="0" applyAlignment="0" applyProtection="0">
      <alignment vertical="center"/>
    </xf>
    <xf numFmtId="0" fontId="117" fillId="22" borderId="42" applyNumberFormat="0" applyAlignment="0" applyProtection="0">
      <alignment vertical="center"/>
    </xf>
    <xf numFmtId="0" fontId="117" fillId="22" borderId="42" applyNumberFormat="0" applyAlignment="0" applyProtection="0">
      <alignment vertical="center"/>
    </xf>
    <xf numFmtId="0" fontId="117" fillId="22" borderId="42" applyNumberFormat="0" applyAlignment="0" applyProtection="0">
      <alignment vertical="center"/>
    </xf>
    <xf numFmtId="0" fontId="117" fillId="22" borderId="42" applyNumberFormat="0" applyAlignment="0" applyProtection="0">
      <alignment vertical="center"/>
    </xf>
    <xf numFmtId="0" fontId="117" fillId="22" borderId="42" applyNumberFormat="0" applyAlignment="0" applyProtection="0">
      <alignment vertical="center"/>
    </xf>
    <xf numFmtId="0" fontId="117" fillId="22" borderId="42" applyNumberFormat="0" applyAlignment="0" applyProtection="0">
      <alignment vertical="center"/>
    </xf>
    <xf numFmtId="0" fontId="117" fillId="22" borderId="42" applyNumberFormat="0" applyAlignment="0" applyProtection="0">
      <alignment vertical="center"/>
    </xf>
    <xf numFmtId="0" fontId="117" fillId="22" borderId="42" applyNumberFormat="0" applyAlignment="0" applyProtection="0">
      <alignment vertical="center"/>
    </xf>
    <xf numFmtId="0" fontId="117" fillId="22" borderId="42" applyNumberFormat="0" applyAlignment="0" applyProtection="0">
      <alignment vertical="center"/>
    </xf>
    <xf numFmtId="0" fontId="117" fillId="22" borderId="42" applyNumberFormat="0" applyAlignment="0" applyProtection="0">
      <alignment vertical="center"/>
    </xf>
    <xf numFmtId="0" fontId="117" fillId="22" borderId="42" applyNumberFormat="0" applyAlignment="0" applyProtection="0">
      <alignment vertical="center"/>
    </xf>
    <xf numFmtId="0" fontId="117" fillId="22" borderId="42" applyNumberFormat="0" applyAlignment="0" applyProtection="0">
      <alignment vertical="center"/>
    </xf>
    <xf numFmtId="0" fontId="117" fillId="22" borderId="42" applyNumberFormat="0" applyAlignment="0" applyProtection="0">
      <alignment vertical="center"/>
    </xf>
    <xf numFmtId="0" fontId="117" fillId="22" borderId="42" applyNumberFormat="0" applyAlignment="0" applyProtection="0">
      <alignment vertical="center"/>
    </xf>
    <xf numFmtId="0" fontId="117" fillId="22" borderId="42" applyNumberFormat="0" applyAlignment="0" applyProtection="0">
      <alignment vertical="center"/>
    </xf>
    <xf numFmtId="0" fontId="112" fillId="0" borderId="0" applyNumberFormat="0" applyFill="0" applyBorder="0" applyAlignment="0" applyProtection="0">
      <alignment vertical="center"/>
    </xf>
    <xf numFmtId="0" fontId="112" fillId="0" borderId="0" applyNumberFormat="0" applyFill="0" applyBorder="0" applyAlignment="0" applyProtection="0">
      <alignment vertical="center"/>
    </xf>
    <xf numFmtId="0" fontId="112" fillId="0" borderId="0" applyNumberFormat="0" applyFill="0" applyBorder="0" applyAlignment="0" applyProtection="0">
      <alignment vertical="center"/>
    </xf>
    <xf numFmtId="0" fontId="112" fillId="0" borderId="0" applyNumberFormat="0" applyFill="0" applyBorder="0" applyAlignment="0" applyProtection="0">
      <alignment vertical="center"/>
    </xf>
    <xf numFmtId="0" fontId="112" fillId="0" borderId="0" applyNumberFormat="0" applyFill="0" applyBorder="0" applyAlignment="0" applyProtection="0">
      <alignment vertical="center"/>
    </xf>
    <xf numFmtId="0" fontId="112" fillId="0" borderId="0" applyNumberFormat="0" applyFill="0" applyBorder="0" applyAlignment="0" applyProtection="0">
      <alignment vertical="center"/>
    </xf>
    <xf numFmtId="0" fontId="112" fillId="0" borderId="0" applyNumberFormat="0" applyFill="0" applyBorder="0" applyAlignment="0" applyProtection="0">
      <alignment vertical="center"/>
    </xf>
    <xf numFmtId="0" fontId="112" fillId="0" borderId="0" applyNumberFormat="0" applyFill="0" applyBorder="0" applyAlignment="0" applyProtection="0">
      <alignment vertical="center"/>
    </xf>
    <xf numFmtId="0" fontId="112" fillId="0" borderId="0" applyNumberFormat="0" applyFill="0" applyBorder="0" applyAlignment="0" applyProtection="0">
      <alignment vertical="center"/>
    </xf>
    <xf numFmtId="0" fontId="112" fillId="0" borderId="0" applyNumberFormat="0" applyFill="0" applyBorder="0" applyAlignment="0" applyProtection="0">
      <alignment vertical="center"/>
    </xf>
    <xf numFmtId="0" fontId="112" fillId="0" borderId="0" applyNumberFormat="0" applyFill="0" applyBorder="0" applyAlignment="0" applyProtection="0">
      <alignment vertical="center"/>
    </xf>
    <xf numFmtId="0" fontId="112" fillId="0" borderId="0" applyNumberFormat="0" applyFill="0" applyBorder="0" applyAlignment="0" applyProtection="0">
      <alignment vertical="center"/>
    </xf>
    <xf numFmtId="0" fontId="112" fillId="0" borderId="0" applyNumberFormat="0" applyFill="0" applyBorder="0" applyAlignment="0" applyProtection="0">
      <alignment vertical="center"/>
    </xf>
    <xf numFmtId="0" fontId="56" fillId="0" borderId="17" applyNumberFormat="0" applyFill="0" applyProtection="0">
      <alignment horizontal="left" vertical="center"/>
    </xf>
    <xf numFmtId="0" fontId="56" fillId="0" borderId="17" applyNumberFormat="0" applyFill="0" applyProtection="0">
      <alignment horizontal="left" vertical="center"/>
    </xf>
    <xf numFmtId="0" fontId="56" fillId="0" borderId="17" applyNumberFormat="0" applyFill="0" applyProtection="0">
      <alignment horizontal="left" vertical="center"/>
    </xf>
    <xf numFmtId="0" fontId="56" fillId="0" borderId="17" applyNumberFormat="0" applyFill="0" applyProtection="0">
      <alignment horizontal="left" vertical="center"/>
    </xf>
    <xf numFmtId="0" fontId="56" fillId="0" borderId="17" applyNumberFormat="0" applyFill="0" applyProtection="0">
      <alignment horizontal="left" vertical="center"/>
    </xf>
    <xf numFmtId="0" fontId="56" fillId="0" borderId="17" applyNumberFormat="0" applyFill="0" applyProtection="0">
      <alignment horizontal="left" vertical="center"/>
    </xf>
    <xf numFmtId="0" fontId="56" fillId="0" borderId="17" applyNumberFormat="0" applyFill="0" applyProtection="0">
      <alignment horizontal="left" vertical="center"/>
    </xf>
    <xf numFmtId="0" fontId="56" fillId="0" borderId="17" applyNumberFormat="0" applyFill="0" applyProtection="0">
      <alignment horizontal="lef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23" fillId="0" borderId="0" applyNumberFormat="0" applyFill="0" applyBorder="0" applyAlignment="0" applyProtection="0">
      <alignment vertical="center"/>
    </xf>
    <xf numFmtId="0" fontId="116" fillId="0" borderId="41" applyNumberFormat="0" applyFill="0" applyAlignment="0" applyProtection="0">
      <alignment vertical="center"/>
    </xf>
    <xf numFmtId="0" fontId="116" fillId="0" borderId="41" applyNumberFormat="0" applyFill="0" applyAlignment="0" applyProtection="0">
      <alignment vertical="center"/>
    </xf>
    <xf numFmtId="0" fontId="116" fillId="0" borderId="41" applyNumberFormat="0" applyFill="0" applyAlignment="0" applyProtection="0">
      <alignment vertical="center"/>
    </xf>
    <xf numFmtId="0" fontId="116" fillId="0" borderId="41" applyNumberFormat="0" applyFill="0" applyAlignment="0" applyProtection="0">
      <alignment vertical="center"/>
    </xf>
    <xf numFmtId="0" fontId="116" fillId="0" borderId="41" applyNumberFormat="0" applyFill="0" applyAlignment="0" applyProtection="0">
      <alignment vertical="center"/>
    </xf>
    <xf numFmtId="0" fontId="116" fillId="0" borderId="41" applyNumberFormat="0" applyFill="0" applyAlignment="0" applyProtection="0">
      <alignment vertical="center"/>
    </xf>
    <xf numFmtId="0" fontId="116" fillId="0" borderId="41" applyNumberFormat="0" applyFill="0" applyAlignment="0" applyProtection="0">
      <alignment vertical="center"/>
    </xf>
    <xf numFmtId="0" fontId="116" fillId="0" borderId="41" applyNumberFormat="0" applyFill="0" applyAlignment="0" applyProtection="0">
      <alignment vertical="center"/>
    </xf>
    <xf numFmtId="0" fontId="116" fillId="0" borderId="41" applyNumberFormat="0" applyFill="0" applyAlignment="0" applyProtection="0">
      <alignment vertical="center"/>
    </xf>
    <xf numFmtId="0" fontId="116" fillId="0" borderId="41" applyNumberFormat="0" applyFill="0" applyAlignment="0" applyProtection="0">
      <alignment vertical="center"/>
    </xf>
    <xf numFmtId="0" fontId="116" fillId="0" borderId="41" applyNumberFormat="0" applyFill="0" applyAlignment="0" applyProtection="0">
      <alignment vertical="center"/>
    </xf>
    <xf numFmtId="0" fontId="116" fillId="0" borderId="41" applyNumberFormat="0" applyFill="0" applyAlignment="0" applyProtection="0">
      <alignment vertical="center"/>
    </xf>
    <xf numFmtId="0" fontId="116" fillId="0" borderId="41" applyNumberFormat="0" applyFill="0" applyAlignment="0" applyProtection="0">
      <alignment vertical="center"/>
    </xf>
    <xf numFmtId="0" fontId="68" fillId="0" borderId="0">
      <alignment vertical="center"/>
    </xf>
    <xf numFmtId="0" fontId="104" fillId="34" borderId="28" applyNumberFormat="0" applyAlignment="0" applyProtection="0">
      <alignment vertical="center"/>
    </xf>
    <xf numFmtId="184"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198" fontId="0" fillId="0" borderId="0" applyFont="0" applyFill="0" applyBorder="0" applyAlignment="0" applyProtection="0">
      <alignment vertical="center"/>
    </xf>
    <xf numFmtId="43" fontId="0" fillId="0" borderId="0" applyFont="0" applyFill="0" applyBorder="0" applyAlignment="0" applyProtection="0">
      <alignment vertical="center"/>
    </xf>
    <xf numFmtId="198"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105" fillId="65" borderId="0" applyNumberFormat="0" applyBorder="0" applyAlignment="0" applyProtection="0">
      <alignment vertical="center"/>
    </xf>
    <xf numFmtId="0" fontId="105" fillId="65" borderId="0" applyNumberFormat="0" applyBorder="0" applyAlignment="0" applyProtection="0">
      <alignment vertical="center"/>
    </xf>
    <xf numFmtId="0" fontId="105" fillId="63" borderId="0" applyNumberFormat="0" applyBorder="0" applyAlignment="0" applyProtection="0">
      <alignment vertical="center"/>
    </xf>
    <xf numFmtId="0" fontId="105" fillId="66" borderId="0" applyNumberFormat="0" applyBorder="0" applyAlignment="0" applyProtection="0">
      <alignment vertical="center"/>
    </xf>
    <xf numFmtId="0" fontId="105" fillId="66" borderId="0" applyNumberFormat="0" applyBorder="0" applyAlignment="0" applyProtection="0">
      <alignment vertical="center"/>
    </xf>
    <xf numFmtId="0" fontId="57" fillId="9" borderId="0" applyNumberFormat="0" applyBorder="0" applyAlignment="0" applyProtection="0">
      <alignment vertical="center"/>
    </xf>
    <xf numFmtId="0" fontId="57" fillId="9" borderId="0" applyNumberFormat="0" applyBorder="0" applyAlignment="0" applyProtection="0">
      <alignment vertical="center"/>
    </xf>
    <xf numFmtId="0" fontId="57" fillId="9" borderId="0" applyNumberFormat="0" applyBorder="0" applyAlignment="0" applyProtection="0">
      <alignment vertical="center"/>
    </xf>
    <xf numFmtId="0" fontId="57" fillId="20" borderId="0" applyNumberFormat="0" applyBorder="0" applyAlignment="0" applyProtection="0">
      <alignment vertical="center"/>
    </xf>
    <xf numFmtId="0" fontId="57" fillId="20" borderId="0" applyNumberFormat="0" applyBorder="0" applyAlignment="0" applyProtection="0">
      <alignment vertical="center"/>
    </xf>
    <xf numFmtId="0" fontId="57" fillId="17" borderId="0" applyNumberFormat="0" applyBorder="0" applyAlignment="0" applyProtection="0">
      <alignment vertical="center"/>
    </xf>
    <xf numFmtId="0" fontId="57" fillId="17" borderId="0" applyNumberFormat="0" applyBorder="0" applyAlignment="0" applyProtection="0">
      <alignment vertical="center"/>
    </xf>
    <xf numFmtId="0" fontId="57" fillId="8"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25" borderId="0" applyNumberFormat="0" applyBorder="0" applyAlignment="0" applyProtection="0">
      <alignment vertical="center"/>
    </xf>
    <xf numFmtId="0" fontId="57" fillId="67" borderId="0" applyNumberFormat="0" applyBorder="0" applyAlignment="0" applyProtection="0">
      <alignment vertical="center"/>
    </xf>
    <xf numFmtId="0" fontId="57" fillId="67" borderId="0" applyNumberFormat="0" applyBorder="0" applyAlignment="0" applyProtection="0">
      <alignment vertical="center"/>
    </xf>
    <xf numFmtId="0" fontId="57" fillId="67" borderId="0" applyNumberFormat="0" applyBorder="0" applyAlignment="0" applyProtection="0">
      <alignment vertical="center"/>
    </xf>
    <xf numFmtId="0" fontId="57" fillId="67" borderId="0" applyNumberFormat="0" applyBorder="0" applyAlignment="0" applyProtection="0">
      <alignment vertical="center"/>
    </xf>
    <xf numFmtId="0" fontId="57" fillId="61" borderId="0" applyNumberFormat="0" applyBorder="0" applyAlignment="0" applyProtection="0">
      <alignment vertical="center"/>
    </xf>
    <xf numFmtId="0" fontId="57" fillId="61" borderId="0" applyNumberFormat="0" applyBorder="0" applyAlignment="0" applyProtection="0">
      <alignment vertical="center"/>
    </xf>
    <xf numFmtId="0" fontId="57" fillId="6" borderId="0" applyNumberFormat="0" applyBorder="0" applyAlignment="0" applyProtection="0">
      <alignment vertical="center"/>
    </xf>
    <xf numFmtId="0" fontId="57" fillId="7" borderId="0" applyNumberFormat="0" applyBorder="0" applyAlignment="0" applyProtection="0">
      <alignment vertical="center"/>
    </xf>
    <xf numFmtId="0" fontId="57" fillId="7" borderId="0" applyNumberFormat="0" applyBorder="0" applyAlignment="0" applyProtection="0">
      <alignment vertical="center"/>
    </xf>
    <xf numFmtId="0" fontId="57" fillId="7" borderId="0" applyNumberFormat="0" applyBorder="0" applyAlignment="0" applyProtection="0">
      <alignment vertical="center"/>
    </xf>
    <xf numFmtId="0" fontId="57" fillId="7" borderId="0" applyNumberFormat="0" applyBorder="0" applyAlignment="0" applyProtection="0">
      <alignment vertical="center"/>
    </xf>
    <xf numFmtId="0" fontId="57" fillId="7" borderId="0" applyNumberFormat="0" applyBorder="0" applyAlignment="0" applyProtection="0">
      <alignment vertical="center"/>
    </xf>
    <xf numFmtId="0" fontId="57" fillId="7" borderId="0" applyNumberFormat="0" applyBorder="0" applyAlignment="0" applyProtection="0">
      <alignment vertical="center"/>
    </xf>
    <xf numFmtId="0" fontId="57" fillId="68" borderId="0" applyNumberFormat="0" applyBorder="0" applyAlignment="0" applyProtection="0">
      <alignment vertical="center"/>
    </xf>
    <xf numFmtId="0" fontId="57" fillId="68" borderId="0" applyNumberFormat="0" applyBorder="0" applyAlignment="0" applyProtection="0">
      <alignment vertical="center"/>
    </xf>
    <xf numFmtId="180" fontId="69" fillId="0" borderId="17" applyFill="0" applyProtection="0">
      <alignment horizontal="right" vertical="center"/>
    </xf>
    <xf numFmtId="180" fontId="69" fillId="0" borderId="17" applyFill="0" applyProtection="0">
      <alignment horizontal="right" vertical="center"/>
    </xf>
    <xf numFmtId="180" fontId="69" fillId="0" borderId="17" applyFill="0" applyProtection="0">
      <alignment horizontal="right" vertical="center"/>
    </xf>
    <xf numFmtId="180" fontId="69" fillId="0" borderId="17" applyFill="0" applyProtection="0">
      <alignment horizontal="right" vertical="center"/>
    </xf>
    <xf numFmtId="180" fontId="69" fillId="0" borderId="17" applyFill="0" applyProtection="0">
      <alignment horizontal="right" vertical="center"/>
    </xf>
    <xf numFmtId="180" fontId="69" fillId="0" borderId="17" applyFill="0" applyProtection="0">
      <alignment horizontal="right" vertical="center"/>
    </xf>
    <xf numFmtId="180" fontId="69" fillId="0" borderId="17" applyFill="0" applyProtection="0">
      <alignment horizontal="right" vertical="center"/>
    </xf>
    <xf numFmtId="0" fontId="69" fillId="0" borderId="4" applyNumberFormat="0" applyFill="0" applyProtection="0">
      <alignment horizontal="left" vertical="center"/>
    </xf>
    <xf numFmtId="0" fontId="69" fillId="0" borderId="4" applyNumberFormat="0" applyFill="0" applyProtection="0">
      <alignment horizontal="left" vertical="center"/>
    </xf>
    <xf numFmtId="0" fontId="69" fillId="0" borderId="4" applyNumberFormat="0" applyFill="0" applyProtection="0">
      <alignment horizontal="left" vertical="center"/>
    </xf>
    <xf numFmtId="0" fontId="69" fillId="0" borderId="4" applyNumberFormat="0" applyFill="0" applyProtection="0">
      <alignment horizontal="left" vertical="center"/>
    </xf>
    <xf numFmtId="0" fontId="69" fillId="0" borderId="4" applyNumberFormat="0" applyFill="0" applyProtection="0">
      <alignment horizontal="left" vertical="center"/>
    </xf>
    <xf numFmtId="0" fontId="69" fillId="0" borderId="4" applyNumberFormat="0" applyFill="0" applyProtection="0">
      <alignment horizontal="left" vertical="center"/>
    </xf>
    <xf numFmtId="0" fontId="98" fillId="58" borderId="0" applyNumberFormat="0" applyBorder="0" applyAlignment="0" applyProtection="0">
      <alignment vertical="center"/>
    </xf>
    <xf numFmtId="0" fontId="98" fillId="58" borderId="0" applyNumberFormat="0" applyBorder="0" applyAlignment="0" applyProtection="0">
      <alignment vertical="center"/>
    </xf>
    <xf numFmtId="0" fontId="98" fillId="58" borderId="0" applyNumberFormat="0" applyBorder="0" applyAlignment="0" applyProtection="0">
      <alignment vertical="center"/>
    </xf>
    <xf numFmtId="0" fontId="98" fillId="58" borderId="0" applyNumberFormat="0" applyBorder="0" applyAlignment="0" applyProtection="0">
      <alignment vertical="center"/>
    </xf>
    <xf numFmtId="0" fontId="98" fillId="58" borderId="0" applyNumberFormat="0" applyBorder="0" applyAlignment="0" applyProtection="0">
      <alignment vertical="center"/>
    </xf>
    <xf numFmtId="0" fontId="98" fillId="58" borderId="0" applyNumberFormat="0" applyBorder="0" applyAlignment="0" applyProtection="0">
      <alignment vertical="center"/>
    </xf>
    <xf numFmtId="0" fontId="98" fillId="58" borderId="0" applyNumberFormat="0" applyBorder="0" applyAlignment="0" applyProtection="0">
      <alignment vertical="center"/>
    </xf>
    <xf numFmtId="0" fontId="98" fillId="58" borderId="0" applyNumberFormat="0" applyBorder="0" applyAlignment="0" applyProtection="0">
      <alignment vertical="center"/>
    </xf>
    <xf numFmtId="0" fontId="98" fillId="58" borderId="0" applyNumberFormat="0" applyBorder="0" applyAlignment="0" applyProtection="0">
      <alignment vertical="center"/>
    </xf>
    <xf numFmtId="0" fontId="98" fillId="58" borderId="0" applyNumberFormat="0" applyBorder="0" applyAlignment="0" applyProtection="0">
      <alignment vertical="center"/>
    </xf>
    <xf numFmtId="0" fontId="98" fillId="58" borderId="0" applyNumberFormat="0" applyBorder="0" applyAlignment="0" applyProtection="0">
      <alignment vertical="center"/>
    </xf>
    <xf numFmtId="0" fontId="98" fillId="58" borderId="0" applyNumberFormat="0" applyBorder="0" applyAlignment="0" applyProtection="0">
      <alignment vertical="center"/>
    </xf>
    <xf numFmtId="0" fontId="98" fillId="58" borderId="0" applyNumberFormat="0" applyBorder="0" applyAlignment="0" applyProtection="0">
      <alignment vertical="center"/>
    </xf>
    <xf numFmtId="0" fontId="98" fillId="58" borderId="0" applyNumberFormat="0" applyBorder="0" applyAlignment="0" applyProtection="0">
      <alignment vertical="center"/>
    </xf>
    <xf numFmtId="0" fontId="98" fillId="58" borderId="0" applyNumberFormat="0" applyBorder="0" applyAlignment="0" applyProtection="0">
      <alignment vertical="center"/>
    </xf>
    <xf numFmtId="0" fontId="98" fillId="58" borderId="0" applyNumberFormat="0" applyBorder="0" applyAlignment="0" applyProtection="0">
      <alignment vertical="center"/>
    </xf>
    <xf numFmtId="0" fontId="98" fillId="58" borderId="0" applyNumberFormat="0" applyBorder="0" applyAlignment="0" applyProtection="0">
      <alignment vertical="center"/>
    </xf>
    <xf numFmtId="0" fontId="98" fillId="58" borderId="0" applyNumberFormat="0" applyBorder="0" applyAlignment="0" applyProtection="0">
      <alignment vertical="center"/>
    </xf>
    <xf numFmtId="0" fontId="99" fillId="5" borderId="34" applyNumberFormat="0" applyAlignment="0" applyProtection="0">
      <alignment vertical="center"/>
    </xf>
    <xf numFmtId="0" fontId="99" fillId="5" borderId="34" applyNumberFormat="0" applyAlignment="0" applyProtection="0">
      <alignment vertical="center"/>
    </xf>
    <xf numFmtId="0" fontId="99" fillId="5" borderId="34" applyNumberFormat="0" applyAlignment="0" applyProtection="0">
      <alignment vertical="center"/>
    </xf>
    <xf numFmtId="0" fontId="99" fillId="5" borderId="34" applyNumberFormat="0" applyAlignment="0" applyProtection="0">
      <alignment vertical="center"/>
    </xf>
    <xf numFmtId="0" fontId="99" fillId="5" borderId="34" applyNumberFormat="0" applyAlignment="0" applyProtection="0">
      <alignment vertical="center"/>
    </xf>
    <xf numFmtId="0" fontId="99" fillId="5" borderId="34" applyNumberFormat="0" applyAlignment="0" applyProtection="0">
      <alignment vertical="center"/>
    </xf>
    <xf numFmtId="0" fontId="99" fillId="5" borderId="34" applyNumberFormat="0" applyAlignment="0" applyProtection="0">
      <alignment vertical="center"/>
    </xf>
    <xf numFmtId="0" fontId="99" fillId="5" borderId="34" applyNumberFormat="0" applyAlignment="0" applyProtection="0">
      <alignment vertical="center"/>
    </xf>
    <xf numFmtId="0" fontId="99" fillId="5" borderId="34" applyNumberFormat="0" applyAlignment="0" applyProtection="0">
      <alignment vertical="center"/>
    </xf>
    <xf numFmtId="0" fontId="99" fillId="5" borderId="34" applyNumberFormat="0" applyAlignment="0" applyProtection="0">
      <alignment vertical="center"/>
    </xf>
    <xf numFmtId="0" fontId="99" fillId="5" borderId="34" applyNumberFormat="0" applyAlignment="0" applyProtection="0">
      <alignment vertical="center"/>
    </xf>
    <xf numFmtId="0" fontId="99" fillId="5" borderId="34" applyNumberFormat="0" applyAlignment="0" applyProtection="0">
      <alignment vertical="center"/>
    </xf>
    <xf numFmtId="0" fontId="99" fillId="5" borderId="34" applyNumberFormat="0" applyAlignment="0" applyProtection="0">
      <alignment vertical="center"/>
    </xf>
    <xf numFmtId="0" fontId="99" fillId="5" borderId="34" applyNumberFormat="0" applyAlignment="0" applyProtection="0">
      <alignment vertical="center"/>
    </xf>
    <xf numFmtId="0" fontId="104" fillId="34" borderId="28" applyNumberFormat="0" applyAlignment="0" applyProtection="0">
      <alignment vertical="center"/>
    </xf>
    <xf numFmtId="0" fontId="104" fillId="34" borderId="28" applyNumberFormat="0" applyAlignment="0" applyProtection="0">
      <alignment vertical="center"/>
    </xf>
    <xf numFmtId="0" fontId="104" fillId="34" borderId="28" applyNumberFormat="0" applyAlignment="0" applyProtection="0">
      <alignment vertical="center"/>
    </xf>
    <xf numFmtId="0" fontId="104" fillId="34" borderId="28" applyNumberFormat="0" applyAlignment="0" applyProtection="0">
      <alignment vertical="center"/>
    </xf>
    <xf numFmtId="0" fontId="104" fillId="34" borderId="28" applyNumberFormat="0" applyAlignment="0" applyProtection="0">
      <alignment vertical="center"/>
    </xf>
    <xf numFmtId="0" fontId="104" fillId="34" borderId="28" applyNumberFormat="0" applyAlignment="0" applyProtection="0">
      <alignment vertical="center"/>
    </xf>
    <xf numFmtId="0" fontId="104" fillId="34" borderId="28" applyNumberFormat="0" applyAlignment="0" applyProtection="0">
      <alignment vertical="center"/>
    </xf>
    <xf numFmtId="0" fontId="104" fillId="34" borderId="28" applyNumberFormat="0" applyAlignment="0" applyProtection="0">
      <alignment vertical="center"/>
    </xf>
    <xf numFmtId="0" fontId="104" fillId="34" borderId="28" applyNumberFormat="0" applyAlignment="0" applyProtection="0">
      <alignment vertical="center"/>
    </xf>
    <xf numFmtId="0" fontId="104" fillId="34" borderId="28" applyNumberFormat="0" applyAlignment="0" applyProtection="0">
      <alignment vertical="center"/>
    </xf>
    <xf numFmtId="0" fontId="104" fillId="34" borderId="28" applyNumberFormat="0" applyAlignment="0" applyProtection="0">
      <alignment vertical="center"/>
    </xf>
    <xf numFmtId="0" fontId="104" fillId="34" borderId="28" applyNumberFormat="0" applyAlignment="0" applyProtection="0">
      <alignment vertical="center"/>
    </xf>
    <xf numFmtId="1" fontId="69" fillId="0" borderId="17" applyFill="0" applyProtection="0">
      <alignment horizontal="center" vertical="center"/>
    </xf>
    <xf numFmtId="1" fontId="69" fillId="0" borderId="17" applyFill="0" applyProtection="0">
      <alignment horizontal="center" vertical="center"/>
    </xf>
    <xf numFmtId="1" fontId="69" fillId="0" borderId="17" applyFill="0" applyProtection="0">
      <alignment horizontal="center" vertical="center"/>
    </xf>
    <xf numFmtId="1" fontId="69" fillId="0" borderId="17" applyFill="0" applyProtection="0">
      <alignment horizontal="center" vertical="center"/>
    </xf>
    <xf numFmtId="1" fontId="69" fillId="0" borderId="17" applyFill="0" applyProtection="0">
      <alignment horizontal="center" vertical="center"/>
    </xf>
    <xf numFmtId="0" fontId="121" fillId="0" borderId="0">
      <alignment vertical="center"/>
    </xf>
    <xf numFmtId="0" fontId="87" fillId="0" borderId="0">
      <alignment vertical="center"/>
    </xf>
    <xf numFmtId="43"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14" borderId="36" applyNumberFormat="0" applyFont="0" applyAlignment="0" applyProtection="0">
      <alignment vertical="center"/>
    </xf>
    <xf numFmtId="0" fontId="0" fillId="14" borderId="36" applyNumberFormat="0" applyFont="0" applyAlignment="0" applyProtection="0">
      <alignment vertical="center"/>
    </xf>
    <xf numFmtId="0" fontId="0" fillId="14" borderId="36" applyNumberFormat="0" applyFont="0" applyAlignment="0" applyProtection="0">
      <alignment vertical="center"/>
    </xf>
    <xf numFmtId="0" fontId="0" fillId="14" borderId="36" applyNumberFormat="0" applyFont="0" applyAlignment="0" applyProtection="0">
      <alignment vertical="center"/>
    </xf>
    <xf numFmtId="0" fontId="0" fillId="14" borderId="36" applyNumberFormat="0" applyFont="0" applyAlignment="0" applyProtection="0">
      <alignment vertical="center"/>
    </xf>
    <xf numFmtId="0" fontId="0" fillId="14" borderId="36" applyNumberFormat="0" applyFont="0" applyAlignment="0" applyProtection="0">
      <alignment vertical="center"/>
    </xf>
    <xf numFmtId="0" fontId="0" fillId="14" borderId="36" applyNumberFormat="0" applyFont="0" applyAlignment="0" applyProtection="0">
      <alignment vertical="center"/>
    </xf>
    <xf numFmtId="0" fontId="0" fillId="14" borderId="36" applyNumberFormat="0" applyFont="0" applyAlignment="0" applyProtection="0">
      <alignment vertical="center"/>
    </xf>
    <xf numFmtId="0" fontId="0" fillId="14" borderId="36" applyNumberFormat="0" applyFont="0" applyAlignment="0" applyProtection="0">
      <alignment vertical="center"/>
    </xf>
    <xf numFmtId="0" fontId="0" fillId="14" borderId="36" applyNumberFormat="0" applyFont="0" applyAlignment="0" applyProtection="0">
      <alignment vertical="center"/>
    </xf>
    <xf numFmtId="0" fontId="0" fillId="14" borderId="36" applyNumberFormat="0" applyFont="0" applyAlignment="0" applyProtection="0">
      <alignment vertical="center"/>
    </xf>
    <xf numFmtId="0" fontId="0" fillId="14" borderId="36" applyNumberFormat="0" applyFont="0" applyAlignment="0" applyProtection="0">
      <alignment vertical="center"/>
    </xf>
    <xf numFmtId="0" fontId="0" fillId="14" borderId="36" applyNumberFormat="0" applyFont="0" applyAlignment="0" applyProtection="0">
      <alignment vertical="center"/>
    </xf>
    <xf numFmtId="0" fontId="0" fillId="14" borderId="36" applyNumberFormat="0" applyFont="0" applyAlignment="0" applyProtection="0">
      <alignment vertical="center"/>
    </xf>
  </cellStyleXfs>
  <cellXfs count="402">
    <xf numFmtId="0" fontId="0" fillId="0" borderId="0" xfId="0" applyAlignment="1"/>
    <xf numFmtId="0" fontId="1" fillId="0" borderId="0" xfId="0" applyFont="1" applyFill="1" applyBorder="1" applyAlignment="1">
      <alignment vertical="center"/>
    </xf>
    <xf numFmtId="0" fontId="2" fillId="0" borderId="0" xfId="1011" applyFont="1" applyFill="1" applyBorder="1" applyAlignment="1">
      <alignment horizontal="center" vertical="center"/>
    </xf>
    <xf numFmtId="0" fontId="3" fillId="0" borderId="1" xfId="1011"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1011" applyFont="1" applyFill="1" applyBorder="1" applyAlignment="1">
      <alignment horizontal="center" vertical="center"/>
    </xf>
    <xf numFmtId="0" fontId="6" fillId="0" borderId="1" xfId="0" applyFont="1" applyFill="1" applyBorder="1" applyAlignment="1">
      <alignment vertical="center" wrapText="1"/>
    </xf>
    <xf numFmtId="0" fontId="6" fillId="0" borderId="1" xfId="0" applyFont="1" applyFill="1" applyBorder="1" applyAlignment="1">
      <alignment vertical="center"/>
    </xf>
    <xf numFmtId="0" fontId="7" fillId="0" borderId="1" xfId="0" applyFont="1" applyFill="1" applyBorder="1" applyAlignment="1">
      <alignment horizontal="center" vertical="center"/>
    </xf>
    <xf numFmtId="0" fontId="8" fillId="0" borderId="0" xfId="0" applyFont="1" applyAlignment="1">
      <alignment horizontal="justify" vertical="center"/>
    </xf>
    <xf numFmtId="0" fontId="1" fillId="0" borderId="1" xfId="0" applyFont="1" applyFill="1" applyBorder="1" applyAlignment="1">
      <alignment vertical="center"/>
    </xf>
    <xf numFmtId="0" fontId="9" fillId="0" borderId="0" xfId="224" applyFont="1" applyFill="1" applyBorder="1" applyAlignment="1">
      <alignment vertical="center"/>
    </xf>
    <xf numFmtId="0" fontId="10" fillId="0" borderId="0" xfId="224" applyFont="1" applyFill="1" applyBorder="1" applyAlignment="1">
      <alignment vertical="center"/>
    </xf>
    <xf numFmtId="0" fontId="11" fillId="0" borderId="0" xfId="0" applyFont="1" applyFill="1" applyBorder="1" applyAlignment="1">
      <alignment vertical="center"/>
    </xf>
    <xf numFmtId="0" fontId="12" fillId="0" borderId="0" xfId="224" applyNumberFormat="1" applyFont="1" applyFill="1" applyBorder="1" applyAlignment="1" applyProtection="1">
      <alignment horizontal="right" vertical="center"/>
    </xf>
    <xf numFmtId="0" fontId="13" fillId="0" borderId="0" xfId="224" applyNumberFormat="1" applyFont="1" applyFill="1" applyBorder="1" applyAlignment="1" applyProtection="1">
      <alignment horizontal="center" vertical="center"/>
    </xf>
    <xf numFmtId="0" fontId="14" fillId="0" borderId="0" xfId="224" applyNumberFormat="1" applyFont="1" applyFill="1" applyBorder="1" applyAlignment="1" applyProtection="1">
      <alignment horizontal="center" vertical="center"/>
    </xf>
    <xf numFmtId="0" fontId="15" fillId="0" borderId="1" xfId="897" applyFont="1" applyFill="1" applyBorder="1" applyAlignment="1">
      <alignment horizontal="center" vertical="center" wrapText="1"/>
    </xf>
    <xf numFmtId="0" fontId="16" fillId="0" borderId="1" xfId="897" applyFont="1" applyFill="1" applyBorder="1" applyAlignment="1">
      <alignment horizontal="center" vertical="center" wrapText="1"/>
    </xf>
    <xf numFmtId="0" fontId="17" fillId="0" borderId="1" xfId="897" applyFont="1" applyFill="1" applyBorder="1" applyAlignment="1">
      <alignment horizontal="left" vertical="center" wrapText="1"/>
    </xf>
    <xf numFmtId="0" fontId="17" fillId="0" borderId="1" xfId="897"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center" vertical="center" wrapText="1"/>
      <protection locked="0"/>
    </xf>
    <xf numFmtId="0" fontId="17" fillId="0" borderId="1" xfId="897" applyFont="1" applyFill="1" applyBorder="1" applyAlignment="1">
      <alignment vertical="center" wrapText="1"/>
    </xf>
    <xf numFmtId="0" fontId="17" fillId="0" borderId="2" xfId="897" applyFont="1" applyFill="1" applyBorder="1" applyAlignment="1">
      <alignment horizontal="center" vertical="center" wrapText="1"/>
    </xf>
    <xf numFmtId="0" fontId="17" fillId="0" borderId="3" xfId="897" applyFont="1" applyFill="1" applyBorder="1" applyAlignment="1">
      <alignment horizontal="center" vertical="center" wrapText="1"/>
    </xf>
    <xf numFmtId="57" fontId="17" fillId="0" borderId="1" xfId="897" applyNumberFormat="1" applyFont="1" applyFill="1" applyBorder="1" applyAlignment="1">
      <alignment horizontal="left" vertical="center" wrapText="1"/>
    </xf>
    <xf numFmtId="0" fontId="17" fillId="0" borderId="4" xfId="897" applyFont="1" applyFill="1" applyBorder="1" applyAlignment="1">
      <alignment horizontal="left" vertical="center" wrapText="1" indent="1"/>
    </xf>
    <xf numFmtId="0" fontId="18" fillId="0" borderId="1" xfId="224" applyFont="1" applyFill="1" applyBorder="1" applyAlignment="1">
      <alignment vertical="center"/>
    </xf>
    <xf numFmtId="0" fontId="18" fillId="0" borderId="1" xfId="224" applyFont="1" applyFill="1" applyBorder="1" applyAlignment="1">
      <alignment horizontal="left" vertical="center"/>
    </xf>
    <xf numFmtId="0" fontId="18" fillId="0" borderId="2" xfId="224" applyFont="1" applyFill="1" applyBorder="1" applyAlignment="1">
      <alignment horizontal="center" vertical="center"/>
    </xf>
    <xf numFmtId="0" fontId="17" fillId="0" borderId="2" xfId="897" applyFont="1" applyFill="1" applyBorder="1" applyAlignment="1">
      <alignment horizontal="left" vertical="center" wrapText="1"/>
    </xf>
    <xf numFmtId="49" fontId="19" fillId="2" borderId="1" xfId="0" applyNumberFormat="1" applyFont="1" applyFill="1" applyBorder="1" applyAlignment="1" applyProtection="1">
      <alignment horizontal="center" vertical="center" wrapText="1"/>
      <protection locked="0"/>
    </xf>
    <xf numFmtId="0" fontId="18" fillId="0" borderId="3" xfId="224" applyFont="1" applyFill="1" applyBorder="1" applyAlignment="1">
      <alignment horizontal="center" vertical="center"/>
    </xf>
    <xf numFmtId="0" fontId="17" fillId="0" borderId="3" xfId="897" applyFont="1" applyFill="1" applyBorder="1" applyAlignment="1">
      <alignment horizontal="left" vertical="center" wrapText="1"/>
    </xf>
    <xf numFmtId="0" fontId="18" fillId="0" borderId="4" xfId="224" applyFont="1" applyFill="1" applyBorder="1" applyAlignment="1">
      <alignment horizontal="center" vertical="center"/>
    </xf>
    <xf numFmtId="0" fontId="17" fillId="0" borderId="4" xfId="897" applyFont="1" applyFill="1" applyBorder="1" applyAlignment="1">
      <alignment horizontal="left" vertical="center" wrapText="1"/>
    </xf>
    <xf numFmtId="4" fontId="11" fillId="0" borderId="5" xfId="0" applyNumberFormat="1" applyFont="1" applyFill="1" applyBorder="1" applyAlignment="1" applyProtection="1">
      <alignment horizontal="left" vertical="center" wrapText="1"/>
      <protection locked="0"/>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20" fillId="0" borderId="1" xfId="0" applyFont="1" applyFill="1" applyBorder="1" applyAlignment="1">
      <alignment vertical="center"/>
    </xf>
    <xf numFmtId="49" fontId="9" fillId="2" borderId="1" xfId="0" applyNumberFormat="1" applyFont="1" applyFill="1" applyBorder="1" applyAlignment="1" applyProtection="1">
      <alignment horizontal="center" vertical="center" wrapText="1"/>
      <protection locked="0"/>
    </xf>
    <xf numFmtId="0" fontId="18" fillId="0" borderId="1" xfId="224" applyFont="1" applyFill="1" applyBorder="1" applyAlignment="1">
      <alignment vertical="center" wrapText="1"/>
    </xf>
    <xf numFmtId="0" fontId="20" fillId="0" borderId="1" xfId="0" applyFont="1" applyFill="1" applyBorder="1" applyAlignment="1">
      <alignment vertical="center" wrapText="1"/>
    </xf>
    <xf numFmtId="9" fontId="18" fillId="0" borderId="1" xfId="0" applyNumberFormat="1" applyFont="1" applyFill="1" applyBorder="1" applyAlignment="1">
      <alignment horizontal="center" vertical="center" wrapText="1"/>
    </xf>
    <xf numFmtId="0" fontId="18" fillId="0" borderId="2" xfId="224" applyFont="1" applyFill="1" applyBorder="1" applyAlignment="1">
      <alignment horizontal="left" vertical="center" wrapText="1"/>
    </xf>
    <xf numFmtId="9" fontId="18" fillId="0" borderId="1" xfId="224" applyNumberFormat="1" applyFont="1" applyFill="1" applyBorder="1" applyAlignment="1">
      <alignment vertical="center"/>
    </xf>
    <xf numFmtId="0" fontId="18" fillId="0" borderId="3" xfId="224" applyFont="1" applyFill="1" applyBorder="1" applyAlignment="1">
      <alignment horizontal="left" vertical="center" wrapText="1"/>
    </xf>
    <xf numFmtId="0" fontId="18" fillId="0" borderId="0" xfId="224" applyFont="1" applyFill="1" applyBorder="1" applyAlignment="1">
      <alignment vertical="center"/>
    </xf>
    <xf numFmtId="0" fontId="18" fillId="0" borderId="4" xfId="224" applyFont="1" applyFill="1" applyBorder="1" applyAlignment="1">
      <alignment horizontal="left" vertical="center" wrapText="1"/>
    </xf>
    <xf numFmtId="0" fontId="18" fillId="0" borderId="2" xfId="224" applyFont="1" applyFill="1" applyBorder="1" applyAlignment="1">
      <alignment horizontal="center" vertical="center" wrapText="1"/>
    </xf>
    <xf numFmtId="0" fontId="18" fillId="0" borderId="3" xfId="224" applyFont="1" applyFill="1" applyBorder="1" applyAlignment="1">
      <alignment horizontal="center" vertical="center" wrapText="1"/>
    </xf>
    <xf numFmtId="9" fontId="18" fillId="0" borderId="1" xfId="224" applyNumberFormat="1" applyFont="1" applyFill="1" applyBorder="1" applyAlignment="1">
      <alignment horizontal="left" vertical="center" wrapText="1"/>
    </xf>
    <xf numFmtId="9" fontId="18" fillId="0" borderId="1" xfId="224" applyNumberFormat="1" applyFont="1" applyFill="1" applyBorder="1" applyAlignment="1">
      <alignment horizontal="left" vertical="center"/>
    </xf>
    <xf numFmtId="0" fontId="18" fillId="0" borderId="4" xfId="224" applyFont="1" applyFill="1" applyBorder="1" applyAlignment="1">
      <alignment horizontal="center" vertical="center" wrapText="1"/>
    </xf>
    <xf numFmtId="0" fontId="21" fillId="0" borderId="0" xfId="0" applyFont="1" applyFill="1" applyBorder="1" applyAlignment="1">
      <alignment vertical="center"/>
    </xf>
    <xf numFmtId="0" fontId="22" fillId="0" borderId="0" xfId="0" applyFont="1" applyFill="1" applyBorder="1" applyAlignment="1">
      <alignment vertical="center"/>
    </xf>
    <xf numFmtId="0" fontId="23" fillId="0" borderId="0" xfId="0" applyFont="1" applyFill="1" applyBorder="1" applyAlignment="1">
      <alignment vertical="center"/>
    </xf>
    <xf numFmtId="0" fontId="2"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25" fillId="0" borderId="0" xfId="0" applyFont="1" applyFill="1" applyBorder="1" applyAlignment="1">
      <alignment horizontal="right" vertical="center"/>
    </xf>
    <xf numFmtId="0" fontId="26" fillId="0" borderId="1" xfId="0" applyFont="1" applyFill="1" applyBorder="1" applyAlignment="1">
      <alignment horizontal="center" vertical="center"/>
    </xf>
    <xf numFmtId="0" fontId="26" fillId="0" borderId="1" xfId="0" applyFont="1" applyFill="1" applyBorder="1" applyAlignment="1">
      <alignment horizontal="center" vertical="center" wrapText="1"/>
    </xf>
    <xf numFmtId="0" fontId="27" fillId="0" borderId="1" xfId="0" applyFont="1" applyFill="1" applyBorder="1" applyAlignment="1">
      <alignment horizontal="center" vertical="center"/>
    </xf>
    <xf numFmtId="0" fontId="27" fillId="0" borderId="1" xfId="0" applyFont="1" applyFill="1" applyBorder="1" applyAlignment="1">
      <alignment horizontal="center" vertical="center" wrapText="1"/>
    </xf>
    <xf numFmtId="177" fontId="27" fillId="0" borderId="1" xfId="0" applyNumberFormat="1" applyFont="1" applyFill="1" applyBorder="1" applyAlignment="1">
      <alignment horizontal="center" vertical="center" wrapText="1"/>
    </xf>
    <xf numFmtId="4" fontId="27" fillId="0" borderId="1" xfId="0" applyNumberFormat="1" applyFont="1" applyFill="1" applyBorder="1" applyAlignment="1">
      <alignment horizontal="center" vertical="center" wrapText="1"/>
    </xf>
    <xf numFmtId="0" fontId="28" fillId="0" borderId="0" xfId="0" applyFont="1" applyFill="1" applyBorder="1" applyAlignment="1">
      <alignment horizontal="left" vertical="center" wrapText="1"/>
    </xf>
    <xf numFmtId="0" fontId="25" fillId="0" borderId="0" xfId="0" applyFont="1" applyFill="1" applyBorder="1" applyAlignment="1">
      <alignment horizontal="left" vertical="center"/>
    </xf>
    <xf numFmtId="0" fontId="27" fillId="0" borderId="0" xfId="0" applyFont="1" applyFill="1" applyBorder="1" applyAlignment="1">
      <alignment horizontal="right" vertical="center"/>
    </xf>
    <xf numFmtId="0" fontId="27" fillId="0" borderId="0" xfId="0" applyFont="1" applyFill="1" applyBorder="1" applyAlignment="1">
      <alignment horizontal="right" vertical="center" wrapText="1"/>
    </xf>
    <xf numFmtId="0" fontId="26" fillId="0" borderId="1" xfId="0" applyFont="1" applyFill="1" applyBorder="1" applyAlignment="1">
      <alignment vertical="center"/>
    </xf>
    <xf numFmtId="4" fontId="27" fillId="0" borderId="1" xfId="0" applyNumberFormat="1" applyFont="1" applyFill="1" applyBorder="1" applyAlignment="1">
      <alignment horizontal="right" vertical="center" wrapText="1"/>
    </xf>
    <xf numFmtId="177" fontId="27" fillId="0" borderId="1" xfId="0" applyNumberFormat="1" applyFont="1" applyFill="1" applyBorder="1" applyAlignment="1">
      <alignment horizontal="right" vertical="center" wrapText="1"/>
    </xf>
    <xf numFmtId="0" fontId="27" fillId="0" borderId="1" xfId="0" applyFont="1" applyFill="1" applyBorder="1" applyAlignment="1">
      <alignment horizontal="left" vertical="center"/>
    </xf>
    <xf numFmtId="0" fontId="26" fillId="0" borderId="1" xfId="0" applyFont="1" applyFill="1" applyBorder="1" applyAlignment="1">
      <alignment horizontal="left" vertical="center"/>
    </xf>
    <xf numFmtId="0" fontId="29" fillId="0" borderId="0" xfId="0" applyFont="1" applyFill="1" applyBorder="1" applyAlignment="1">
      <alignment vertical="center"/>
    </xf>
    <xf numFmtId="0" fontId="30" fillId="0" borderId="0" xfId="0" applyFont="1" applyFill="1" applyBorder="1" applyAlignment="1">
      <alignment vertical="center"/>
    </xf>
    <xf numFmtId="0" fontId="25"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5" fillId="0" borderId="0" xfId="0" applyFont="1" applyFill="1" applyBorder="1" applyAlignment="1">
      <alignment horizontal="right" vertical="center" wrapText="1"/>
    </xf>
    <xf numFmtId="0" fontId="31" fillId="0" borderId="1"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25" fillId="0" borderId="1" xfId="0" applyFont="1" applyFill="1" applyBorder="1" applyAlignment="1">
      <alignment horizontal="center" vertical="center" wrapText="1"/>
    </xf>
    <xf numFmtId="4" fontId="25" fillId="0" borderId="1" xfId="0" applyNumberFormat="1" applyFont="1" applyFill="1" applyBorder="1" applyAlignment="1">
      <alignment horizontal="right" vertical="center" wrapText="1"/>
    </xf>
    <xf numFmtId="0" fontId="25" fillId="0" borderId="1" xfId="0" applyFont="1" applyFill="1" applyBorder="1" applyAlignment="1">
      <alignment horizontal="left" vertical="center" wrapText="1"/>
    </xf>
    <xf numFmtId="0" fontId="28" fillId="0" borderId="0" xfId="0" applyFont="1" applyFill="1" applyBorder="1" applyAlignment="1">
      <alignment vertical="center" wrapText="1"/>
    </xf>
    <xf numFmtId="0" fontId="25" fillId="0" borderId="0" xfId="0" applyFont="1" applyFill="1" applyBorder="1" applyAlignment="1">
      <alignment vertical="center" wrapText="1"/>
    </xf>
    <xf numFmtId="0" fontId="27" fillId="0" borderId="0" xfId="0" applyFont="1" applyFill="1" applyBorder="1" applyAlignment="1">
      <alignment vertical="center" wrapText="1"/>
    </xf>
    <xf numFmtId="0" fontId="27" fillId="0" borderId="1" xfId="0" applyFont="1" applyFill="1" applyBorder="1" applyAlignment="1">
      <alignment vertical="center" wrapText="1"/>
    </xf>
    <xf numFmtId="4" fontId="27" fillId="0" borderId="1" xfId="0" applyNumberFormat="1" applyFont="1" applyFill="1" applyBorder="1" applyAlignment="1">
      <alignment vertical="center" wrapText="1"/>
    </xf>
    <xf numFmtId="0" fontId="30" fillId="0" borderId="0" xfId="0" applyFont="1" applyFill="1" applyBorder="1" applyAlignment="1">
      <alignment horizontal="left" vertical="center" wrapText="1"/>
    </xf>
    <xf numFmtId="0" fontId="30" fillId="0" borderId="0" xfId="0" applyFont="1" applyFill="1" applyBorder="1" applyAlignment="1">
      <alignment vertical="center" wrapText="1"/>
    </xf>
    <xf numFmtId="0" fontId="16" fillId="0" borderId="0" xfId="0" applyFont="1" applyFill="1" applyBorder="1" applyAlignment="1">
      <alignment vertical="center"/>
    </xf>
    <xf numFmtId="0" fontId="32" fillId="0" borderId="0" xfId="0" applyFont="1" applyFill="1" applyBorder="1" applyAlignment="1">
      <alignment vertical="center"/>
    </xf>
    <xf numFmtId="0" fontId="33" fillId="0" borderId="1" xfId="0" applyFont="1" applyFill="1" applyBorder="1" applyAlignment="1">
      <alignment horizontal="center" vertical="center" wrapText="1"/>
    </xf>
    <xf numFmtId="0" fontId="34" fillId="0" borderId="1" xfId="0" applyFont="1" applyFill="1" applyBorder="1" applyAlignment="1">
      <alignment vertical="center" wrapText="1"/>
    </xf>
    <xf numFmtId="4" fontId="34" fillId="0" borderId="1" xfId="0" applyNumberFormat="1" applyFont="1" applyFill="1" applyBorder="1" applyAlignment="1">
      <alignment vertical="center" wrapText="1"/>
    </xf>
    <xf numFmtId="0" fontId="34" fillId="0" borderId="1"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vertical="center" wrapText="1"/>
    </xf>
    <xf numFmtId="0" fontId="2" fillId="0" borderId="0" xfId="745" applyNumberFormat="1" applyFont="1" applyFill="1" applyAlignment="1" applyProtection="1">
      <alignment horizontal="center" vertical="center" wrapText="1"/>
    </xf>
    <xf numFmtId="0" fontId="33" fillId="0" borderId="1" xfId="0" applyFont="1" applyFill="1" applyBorder="1" applyAlignment="1">
      <alignment vertical="center" wrapText="1"/>
    </xf>
    <xf numFmtId="0" fontId="34" fillId="0" borderId="1" xfId="0" applyFont="1" applyFill="1" applyBorder="1" applyAlignment="1">
      <alignment horizontal="center" vertical="center" wrapText="1"/>
    </xf>
    <xf numFmtId="177" fontId="34" fillId="0" borderId="1" xfId="0" applyNumberFormat="1" applyFont="1" applyFill="1" applyBorder="1" applyAlignment="1">
      <alignment vertical="center" wrapText="1"/>
    </xf>
    <xf numFmtId="0" fontId="11" fillId="0" borderId="0" xfId="745" applyFill="1" applyAlignment="1"/>
    <xf numFmtId="0" fontId="11" fillId="0" borderId="0" xfId="745" applyFill="1" applyAlignment="1">
      <alignment horizontal="right" vertical="center"/>
    </xf>
    <xf numFmtId="0" fontId="2" fillId="0" borderId="0" xfId="745" applyNumberFormat="1" applyFont="1" applyFill="1" applyAlignment="1" applyProtection="1">
      <alignment horizontal="right" vertical="center" wrapText="1"/>
    </xf>
    <xf numFmtId="0" fontId="16" fillId="0" borderId="0" xfId="800" applyFont="1" applyFill="1" applyAlignment="1" applyProtection="1">
      <alignment horizontal="left" vertical="center"/>
    </xf>
    <xf numFmtId="182" fontId="35" fillId="0" borderId="0" xfId="800" applyNumberFormat="1" applyFont="1" applyFill="1" applyAlignment="1">
      <alignment horizontal="right" vertical="center"/>
    </xf>
    <xf numFmtId="0" fontId="35" fillId="0" borderId="0" xfId="800" applyFont="1" applyFill="1" applyAlignment="1">
      <alignment horizontal="right" vertical="center"/>
    </xf>
    <xf numFmtId="201" fontId="35" fillId="0" borderId="0" xfId="800" applyNumberFormat="1" applyFont="1" applyFill="1" applyBorder="1" applyAlignment="1" applyProtection="1">
      <alignment horizontal="right"/>
    </xf>
    <xf numFmtId="2" fontId="33" fillId="0" borderId="1" xfId="799" applyNumberFormat="1" applyFont="1" applyFill="1" applyBorder="1" applyAlignment="1" applyProtection="1">
      <alignment horizontal="center" vertical="center" wrapText="1"/>
    </xf>
    <xf numFmtId="188" fontId="33" fillId="0" borderId="1" xfId="1012" applyNumberFormat="1" applyFont="1" applyFill="1" applyBorder="1" applyAlignment="1">
      <alignment horizontal="center" vertical="center" wrapText="1"/>
    </xf>
    <xf numFmtId="188" fontId="33" fillId="0" borderId="2" xfId="1012" applyNumberFormat="1" applyFont="1" applyFill="1" applyBorder="1" applyAlignment="1">
      <alignment horizontal="center" vertical="center" wrapText="1"/>
    </xf>
    <xf numFmtId="49" fontId="33" fillId="0" borderId="1" xfId="801" applyNumberFormat="1" applyFont="1" applyFill="1" applyBorder="1" applyAlignment="1" applyProtection="1">
      <alignment horizontal="left" vertical="center"/>
    </xf>
    <xf numFmtId="202" fontId="15" fillId="0" borderId="6" xfId="23" applyNumberFormat="1" applyFont="1" applyFill="1" applyBorder="1" applyAlignment="1">
      <alignment horizontal="right" vertical="center" wrapText="1"/>
    </xf>
    <xf numFmtId="200" fontId="33" fillId="0" borderId="1" xfId="800" applyNumberFormat="1" applyFont="1" applyFill="1" applyBorder="1" applyAlignment="1" applyProtection="1">
      <alignment horizontal="right" vertical="center" wrapText="1"/>
    </xf>
    <xf numFmtId="49" fontId="34" fillId="0" borderId="1" xfId="801" applyNumberFormat="1" applyFont="1" applyFill="1" applyBorder="1" applyAlignment="1" applyProtection="1">
      <alignment horizontal="left" vertical="center"/>
    </xf>
    <xf numFmtId="202" fontId="16" fillId="0" borderId="6" xfId="23" applyNumberFormat="1" applyFont="1" applyFill="1" applyBorder="1" applyAlignment="1">
      <alignment horizontal="right" vertical="center" wrapText="1"/>
    </xf>
    <xf numFmtId="202" fontId="36" fillId="0" borderId="0" xfId="23" applyNumberFormat="1" applyFont="1" applyFill="1" applyBorder="1" applyAlignment="1" applyProtection="1">
      <alignment vertical="center" wrapText="1"/>
    </xf>
    <xf numFmtId="202" fontId="16" fillId="0" borderId="1" xfId="23" applyNumberFormat="1" applyFont="1" applyFill="1" applyBorder="1" applyAlignment="1" applyProtection="1">
      <alignment horizontal="right" vertical="center" wrapText="1"/>
    </xf>
    <xf numFmtId="202" fontId="16" fillId="0" borderId="6" xfId="23" applyNumberFormat="1" applyFont="1" applyFill="1" applyBorder="1" applyAlignment="1" applyProtection="1">
      <alignment horizontal="right" vertical="center" wrapText="1"/>
    </xf>
    <xf numFmtId="202" fontId="15" fillId="0" borderId="1" xfId="23" applyNumberFormat="1" applyFont="1" applyFill="1" applyBorder="1" applyAlignment="1" applyProtection="1">
      <alignment horizontal="right" vertical="center" wrapText="1"/>
    </xf>
    <xf numFmtId="202" fontId="16" fillId="2" borderId="6" xfId="23" applyNumberFormat="1" applyFont="1" applyFill="1" applyBorder="1" applyAlignment="1" applyProtection="1">
      <alignment horizontal="right" vertical="center" wrapText="1"/>
    </xf>
    <xf numFmtId="49" fontId="33" fillId="0" borderId="1" xfId="801" applyNumberFormat="1" applyFont="1" applyFill="1" applyBorder="1" applyAlignment="1" applyProtection="1">
      <alignment horizontal="distributed" vertical="center"/>
    </xf>
    <xf numFmtId="49" fontId="34" fillId="3" borderId="1" xfId="801" applyNumberFormat="1" applyFont="1" applyFill="1" applyBorder="1" applyAlignment="1" applyProtection="1">
      <alignment horizontal="left" vertical="center"/>
    </xf>
    <xf numFmtId="202" fontId="16" fillId="3" borderId="6" xfId="23" applyNumberFormat="1" applyFont="1" applyFill="1" applyBorder="1" applyAlignment="1">
      <alignment horizontal="right" vertical="center" wrapText="1"/>
    </xf>
    <xf numFmtId="202" fontId="16" fillId="3" borderId="7" xfId="23" applyNumberFormat="1" applyFont="1" applyFill="1" applyBorder="1" applyAlignment="1" applyProtection="1">
      <alignment horizontal="right" vertical="center" wrapText="1"/>
    </xf>
    <xf numFmtId="200" fontId="33" fillId="3" borderId="1" xfId="800" applyNumberFormat="1" applyFont="1" applyFill="1" applyBorder="1" applyAlignment="1" applyProtection="1">
      <alignment horizontal="right" vertical="center" wrapText="1"/>
    </xf>
    <xf numFmtId="49" fontId="33" fillId="3" borderId="1" xfId="761" applyNumberFormat="1" applyFont="1" applyFill="1" applyBorder="1" applyAlignment="1" applyProtection="1">
      <alignment horizontal="left" vertical="center"/>
    </xf>
    <xf numFmtId="202" fontId="4" fillId="3" borderId="1" xfId="23" applyNumberFormat="1" applyFont="1" applyFill="1" applyBorder="1" applyAlignment="1" applyProtection="1">
      <alignment vertical="center" wrapText="1"/>
    </xf>
    <xf numFmtId="49" fontId="33" fillId="3" borderId="1" xfId="761" applyNumberFormat="1" applyFont="1" applyFill="1" applyBorder="1" applyAlignment="1" applyProtection="1">
      <alignment horizontal="distributed" vertical="center"/>
    </xf>
    <xf numFmtId="202" fontId="15" fillId="3" borderId="8" xfId="23" applyNumberFormat="1" applyFont="1" applyFill="1" applyBorder="1" applyAlignment="1">
      <alignment horizontal="right" vertical="center" wrapText="1"/>
    </xf>
    <xf numFmtId="0" fontId="11" fillId="0" borderId="0" xfId="545" applyFill="1" applyAlignment="1"/>
    <xf numFmtId="0" fontId="11" fillId="0" borderId="0" xfId="545" applyAlignment="1"/>
    <xf numFmtId="0" fontId="2" fillId="0" borderId="0" xfId="545" applyNumberFormat="1" applyFont="1" applyFill="1" applyAlignment="1" applyProtection="1">
      <alignment horizontal="center" vertical="center" wrapText="1"/>
    </xf>
    <xf numFmtId="0" fontId="34" fillId="0" borderId="0" xfId="545" applyFont="1" applyFill="1" applyAlignment="1" applyProtection="1">
      <alignment horizontal="left" vertical="center"/>
    </xf>
    <xf numFmtId="182" fontId="34" fillId="0" borderId="0" xfId="545" applyNumberFormat="1" applyFont="1" applyFill="1" applyAlignment="1" applyProtection="1">
      <alignment horizontal="right"/>
    </xf>
    <xf numFmtId="0" fontId="37" fillId="0" borderId="0" xfId="545" applyFont="1" applyFill="1" applyAlignment="1">
      <alignment vertical="center"/>
    </xf>
    <xf numFmtId="0" fontId="34" fillId="0" borderId="0" xfId="545" applyFont="1" applyFill="1" applyAlignment="1">
      <alignment horizontal="right" vertical="center"/>
    </xf>
    <xf numFmtId="0" fontId="33" fillId="0" borderId="1" xfId="545" applyNumberFormat="1" applyFont="1" applyFill="1" applyBorder="1" applyAlignment="1" applyProtection="1">
      <alignment horizontal="center" vertical="center"/>
    </xf>
    <xf numFmtId="188" fontId="33" fillId="0" borderId="1" xfId="1012" applyNumberFormat="1" applyFont="1" applyBorder="1" applyAlignment="1">
      <alignment horizontal="center" vertical="center" wrapText="1"/>
    </xf>
    <xf numFmtId="188" fontId="33" fillId="0" borderId="2" xfId="1012" applyNumberFormat="1" applyFont="1" applyBorder="1" applyAlignment="1">
      <alignment horizontal="center" vertical="center" wrapText="1"/>
    </xf>
    <xf numFmtId="49" fontId="33" fillId="0" borderId="1" xfId="345" applyNumberFormat="1" applyFont="1" applyFill="1" applyBorder="1" applyAlignment="1" applyProtection="1">
      <alignment vertical="center"/>
    </xf>
    <xf numFmtId="200" fontId="15" fillId="0" borderId="1" xfId="32" applyNumberFormat="1" applyFont="1" applyFill="1" applyBorder="1" applyAlignment="1" applyProtection="1">
      <alignment horizontal="right" vertical="center" wrapText="1"/>
    </xf>
    <xf numFmtId="49" fontId="34" fillId="0" borderId="1" xfId="345" applyNumberFormat="1" applyFont="1" applyFill="1" applyBorder="1" applyAlignment="1" applyProtection="1">
      <alignment vertical="center"/>
    </xf>
    <xf numFmtId="202" fontId="34" fillId="0" borderId="1" xfId="23" applyNumberFormat="1" applyFont="1" applyFill="1" applyBorder="1" applyAlignment="1">
      <alignment horizontal="right" vertical="center" wrapText="1"/>
    </xf>
    <xf numFmtId="202" fontId="16" fillId="2" borderId="1" xfId="23" applyNumberFormat="1" applyFont="1" applyFill="1" applyBorder="1" applyAlignment="1" applyProtection="1">
      <alignment horizontal="right" vertical="center" wrapText="1"/>
    </xf>
    <xf numFmtId="49" fontId="34" fillId="0" borderId="4" xfId="345" applyNumberFormat="1" applyFont="1" applyFill="1" applyBorder="1" applyAlignment="1" applyProtection="1">
      <alignment vertical="center"/>
    </xf>
    <xf numFmtId="49" fontId="33" fillId="0" borderId="1" xfId="761" applyNumberFormat="1" applyFont="1" applyFill="1" applyBorder="1" applyAlignment="1" applyProtection="1">
      <alignment horizontal="distributed" vertical="center"/>
    </xf>
    <xf numFmtId="202" fontId="33" fillId="0" borderId="1" xfId="23" applyNumberFormat="1" applyFont="1" applyFill="1" applyBorder="1" applyAlignment="1">
      <alignment horizontal="right" vertical="center" wrapText="1"/>
    </xf>
    <xf numFmtId="49" fontId="34" fillId="0" borderId="1" xfId="761" applyNumberFormat="1" applyFont="1" applyFill="1" applyBorder="1" applyAlignment="1" applyProtection="1">
      <alignment vertical="center"/>
    </xf>
    <xf numFmtId="49" fontId="33" fillId="0" borderId="1" xfId="761" applyNumberFormat="1" applyFont="1" applyFill="1" applyBorder="1" applyAlignment="1" applyProtection="1">
      <alignment horizontal="left" vertical="center"/>
    </xf>
    <xf numFmtId="202" fontId="4" fillId="0" borderId="1" xfId="23" applyNumberFormat="1" applyFont="1" applyFill="1" applyBorder="1" applyAlignment="1" applyProtection="1">
      <alignment horizontal="right" vertical="center" wrapText="1"/>
    </xf>
    <xf numFmtId="0" fontId="11" fillId="0" borderId="0" xfId="782" applyFill="1" applyAlignment="1"/>
    <xf numFmtId="0" fontId="11" fillId="0" borderId="0" xfId="782" applyAlignment="1"/>
    <xf numFmtId="0" fontId="2" fillId="0" borderId="0" xfId="782" applyNumberFormat="1" applyFont="1" applyFill="1" applyAlignment="1" applyProtection="1">
      <alignment horizontal="center" vertical="center" wrapText="1"/>
    </xf>
    <xf numFmtId="0" fontId="16" fillId="0" borderId="0" xfId="559" applyFont="1" applyAlignment="1" applyProtection="1">
      <alignment horizontal="left" vertical="center"/>
    </xf>
    <xf numFmtId="0" fontId="35" fillId="0" borderId="0" xfId="559" applyFont="1" applyAlignment="1"/>
    <xf numFmtId="186" fontId="35" fillId="0" borderId="0" xfId="559" applyNumberFormat="1" applyFont="1" applyAlignment="1"/>
    <xf numFmtId="201" fontId="38" fillId="0" borderId="0" xfId="559" applyNumberFormat="1" applyFont="1" applyFill="1" applyBorder="1" applyAlignment="1" applyProtection="1">
      <alignment horizontal="right"/>
    </xf>
    <xf numFmtId="202" fontId="16" fillId="2" borderId="7" xfId="23" applyNumberFormat="1" applyFont="1" applyFill="1" applyBorder="1" applyAlignment="1" applyProtection="1">
      <alignment horizontal="right" vertical="center" wrapText="1"/>
    </xf>
    <xf numFmtId="202" fontId="4" fillId="0" borderId="1" xfId="23" applyNumberFormat="1" applyFont="1" applyFill="1" applyBorder="1" applyAlignment="1" applyProtection="1">
      <alignment vertical="center" wrapText="1"/>
    </xf>
    <xf numFmtId="202" fontId="15" fillId="0" borderId="8" xfId="23" applyNumberFormat="1" applyFont="1" applyFill="1" applyBorder="1" applyAlignment="1">
      <alignment horizontal="right" vertical="center" wrapText="1"/>
    </xf>
    <xf numFmtId="0" fontId="11" fillId="0" borderId="0" xfId="782" applyAlignment="1">
      <alignment vertical="center"/>
    </xf>
    <xf numFmtId="0" fontId="34" fillId="0" borderId="0" xfId="782" applyFont="1" applyFill="1" applyAlignment="1" applyProtection="1">
      <alignment horizontal="left" vertical="center"/>
    </xf>
    <xf numFmtId="4" fontId="34" fillId="0" borderId="0" xfId="782" applyNumberFormat="1" applyFont="1" applyFill="1" applyAlignment="1" applyProtection="1">
      <alignment horizontal="right" vertical="center"/>
    </xf>
    <xf numFmtId="186" fontId="37" fillId="0" borderId="0" xfId="782" applyNumberFormat="1" applyFont="1" applyFill="1" applyAlignment="1">
      <alignment vertical="center"/>
    </xf>
    <xf numFmtId="0" fontId="34" fillId="0" borderId="0" xfId="782" applyFont="1" applyFill="1" applyAlignment="1">
      <alignment horizontal="right" vertical="center"/>
    </xf>
    <xf numFmtId="0" fontId="33" fillId="0" borderId="1" xfId="780" applyNumberFormat="1" applyFont="1" applyFill="1" applyBorder="1" applyAlignment="1" applyProtection="1">
      <alignment horizontal="center" vertical="center"/>
    </xf>
    <xf numFmtId="49" fontId="33" fillId="0" borderId="1" xfId="783" applyNumberFormat="1" applyFont="1" applyFill="1" applyBorder="1" applyAlignment="1" applyProtection="1">
      <alignment vertical="center"/>
    </xf>
    <xf numFmtId="202" fontId="15" fillId="0" borderId="6" xfId="721" applyNumberFormat="1" applyFont="1" applyBorder="1" applyAlignment="1">
      <alignment horizontal="right" vertical="center" wrapText="1"/>
    </xf>
    <xf numFmtId="200" fontId="16" fillId="0" borderId="1" xfId="833" applyNumberFormat="1" applyFont="1" applyFill="1" applyBorder="1" applyAlignment="1">
      <alignment horizontal="right" vertical="center" wrapText="1"/>
    </xf>
    <xf numFmtId="49" fontId="34" fillId="0" borderId="1" xfId="783" applyNumberFormat="1" applyFont="1" applyFill="1" applyBorder="1" applyAlignment="1" applyProtection="1">
      <alignment vertical="center"/>
    </xf>
    <xf numFmtId="202" fontId="16" fillId="0" borderId="6" xfId="721" applyNumberFormat="1" applyFont="1" applyBorder="1" applyAlignment="1">
      <alignment horizontal="right" vertical="center" wrapText="1"/>
    </xf>
    <xf numFmtId="202" fontId="34" fillId="0" borderId="6" xfId="721" applyNumberFormat="1" applyFont="1" applyBorder="1" applyAlignment="1">
      <alignment horizontal="right" vertical="center" wrapText="1"/>
    </xf>
    <xf numFmtId="202" fontId="16" fillId="0" borderId="9" xfId="721" applyNumberFormat="1" applyFont="1" applyFill="1" applyBorder="1" applyAlignment="1">
      <alignment horizontal="right" vertical="center" wrapText="1"/>
    </xf>
    <xf numFmtId="202" fontId="16" fillId="0" borderId="10" xfId="721" applyNumberFormat="1" applyFont="1" applyFill="1" applyBorder="1" applyAlignment="1">
      <alignment horizontal="right" vertical="center" wrapText="1"/>
    </xf>
    <xf numFmtId="202" fontId="16" fillId="0" borderId="8" xfId="721" applyNumberFormat="1" applyFont="1" applyFill="1" applyBorder="1" applyAlignment="1">
      <alignment horizontal="right" vertical="center" wrapText="1"/>
    </xf>
    <xf numFmtId="202" fontId="16" fillId="0" borderId="11" xfId="721" applyNumberFormat="1" applyFont="1" applyBorder="1" applyAlignment="1">
      <alignment horizontal="right" vertical="center" wrapText="1"/>
    </xf>
    <xf numFmtId="202" fontId="16" fillId="2" borderId="12" xfId="721" applyNumberFormat="1" applyFont="1" applyFill="1" applyBorder="1" applyAlignment="1">
      <alignment horizontal="right" vertical="center" wrapText="1"/>
    </xf>
    <xf numFmtId="202" fontId="16" fillId="2" borderId="6" xfId="721" applyNumberFormat="1" applyFont="1" applyFill="1" applyBorder="1" applyAlignment="1">
      <alignment horizontal="right" vertical="center" wrapText="1"/>
    </xf>
    <xf numFmtId="202" fontId="16" fillId="2" borderId="13" xfId="721" applyNumberFormat="1" applyFont="1" applyFill="1" applyBorder="1" applyAlignment="1">
      <alignment horizontal="right" vertical="center" wrapText="1"/>
    </xf>
    <xf numFmtId="49" fontId="34" fillId="0" borderId="2" xfId="761" applyNumberFormat="1" applyFont="1" applyFill="1" applyBorder="1" applyAlignment="1" applyProtection="1">
      <alignment vertical="center"/>
    </xf>
    <xf numFmtId="0" fontId="11" fillId="0" borderId="0" xfId="1012">
      <alignment vertical="center"/>
    </xf>
    <xf numFmtId="0" fontId="10" fillId="0" borderId="0" xfId="1012" applyFont="1" applyAlignment="1">
      <alignment horizontal="center" vertical="center" wrapText="1"/>
    </xf>
    <xf numFmtId="0" fontId="11" fillId="0" borderId="0" xfId="1012" applyFill="1">
      <alignment vertical="center"/>
    </xf>
    <xf numFmtId="0" fontId="1" fillId="0" borderId="0" xfId="0" applyFont="1" applyFill="1" applyAlignment="1">
      <alignment vertical="center"/>
    </xf>
    <xf numFmtId="0" fontId="39" fillId="0" borderId="0" xfId="834" applyFont="1" applyAlignment="1">
      <alignment horizontal="center" vertical="center" shrinkToFit="1"/>
    </xf>
    <xf numFmtId="0" fontId="13" fillId="0" borderId="0" xfId="834" applyFont="1" applyAlignment="1">
      <alignment horizontal="center" vertical="center" shrinkToFit="1"/>
    </xf>
    <xf numFmtId="0" fontId="16" fillId="0" borderId="0" xfId="834" applyFont="1" applyBorder="1" applyAlignment="1">
      <alignment horizontal="left" vertical="center" wrapText="1"/>
    </xf>
    <xf numFmtId="0" fontId="16" fillId="0" borderId="0" xfId="0" applyFont="1" applyFill="1" applyAlignment="1">
      <alignment horizontal="right"/>
    </xf>
    <xf numFmtId="0" fontId="33" fillId="0" borderId="1" xfId="1016" applyFont="1" applyBorder="1" applyAlignment="1">
      <alignment horizontal="center" vertical="center"/>
    </xf>
    <xf numFmtId="49" fontId="33" fillId="0" borderId="1" xfId="0" applyNumberFormat="1" applyFont="1" applyFill="1" applyBorder="1" applyAlignment="1" applyProtection="1">
      <alignment horizontal="center" vertical="center" wrapText="1"/>
    </xf>
    <xf numFmtId="0" fontId="15" fillId="0" borderId="1" xfId="0" applyFont="1" applyFill="1" applyBorder="1" applyAlignment="1">
      <alignment horizontal="center" vertical="center"/>
    </xf>
    <xf numFmtId="0" fontId="16" fillId="0" borderId="1" xfId="0" applyFont="1" applyFill="1" applyBorder="1" applyAlignment="1">
      <alignment horizontal="center" vertical="center"/>
    </xf>
    <xf numFmtId="0" fontId="40" fillId="0" borderId="1" xfId="1012" applyFont="1" applyFill="1" applyBorder="1" applyAlignment="1">
      <alignment horizontal="center" vertical="center"/>
    </xf>
    <xf numFmtId="0" fontId="0" fillId="0" borderId="0" xfId="0" applyFill="1" applyAlignment="1"/>
    <xf numFmtId="0" fontId="13" fillId="0" borderId="0" xfId="833" applyFont="1" applyFill="1" applyAlignment="1">
      <alignment horizontal="center" vertical="center" shrinkToFit="1"/>
    </xf>
    <xf numFmtId="0" fontId="16" fillId="0" borderId="0" xfId="833" applyFont="1" applyFill="1" applyAlignment="1">
      <alignment horizontal="left" vertical="center" wrapText="1"/>
    </xf>
    <xf numFmtId="188" fontId="34" fillId="0" borderId="0" xfId="1014" applyNumberFormat="1" applyFont="1" applyFill="1" applyBorder="1" applyAlignment="1">
      <alignment horizontal="right" vertical="center"/>
    </xf>
    <xf numFmtId="0" fontId="33" fillId="0" borderId="2" xfId="1014" applyFont="1" applyFill="1" applyBorder="1" applyAlignment="1">
      <alignment horizontal="center" vertical="center"/>
    </xf>
    <xf numFmtId="49" fontId="33" fillId="0" borderId="1" xfId="0" applyNumberFormat="1" applyFont="1" applyFill="1" applyBorder="1" applyAlignment="1" applyProtection="1">
      <alignment vertical="center" wrapText="1"/>
    </xf>
    <xf numFmtId="202" fontId="33" fillId="0" borderId="1" xfId="1012" applyNumberFormat="1" applyFont="1" applyFill="1" applyBorder="1" applyAlignment="1">
      <alignment horizontal="center" vertical="center" wrapText="1"/>
    </xf>
    <xf numFmtId="200" fontId="33" fillId="0" borderId="1" xfId="1012" applyNumberFormat="1" applyFont="1" applyFill="1" applyBorder="1" applyAlignment="1">
      <alignment horizontal="right" vertical="center" wrapText="1"/>
    </xf>
    <xf numFmtId="0" fontId="34" fillId="0" borderId="1" xfId="511" applyNumberFormat="1" applyFont="1" applyFill="1" applyBorder="1" applyAlignment="1">
      <alignment horizontal="left" vertical="center" wrapText="1"/>
    </xf>
    <xf numFmtId="200" fontId="34" fillId="0" borderId="1" xfId="1012" applyNumberFormat="1" applyFont="1" applyFill="1" applyBorder="1" applyAlignment="1">
      <alignment horizontal="right" vertical="center" wrapText="1"/>
    </xf>
    <xf numFmtId="0" fontId="33" fillId="0" borderId="1" xfId="1012" applyFont="1" applyFill="1" applyBorder="1" applyAlignment="1">
      <alignment horizontal="distributed" vertical="center" wrapText="1"/>
    </xf>
    <xf numFmtId="0" fontId="33" fillId="0" borderId="1" xfId="511" applyNumberFormat="1" applyFont="1" applyFill="1" applyBorder="1" applyAlignment="1">
      <alignment horizontal="left" vertical="center" wrapText="1"/>
    </xf>
    <xf numFmtId="0" fontId="34" fillId="0" borderId="1" xfId="511" applyNumberFormat="1" applyFont="1" applyFill="1" applyBorder="1" applyAlignment="1">
      <alignment horizontal="left" vertical="center" wrapText="1" indent="2"/>
    </xf>
    <xf numFmtId="0" fontId="33" fillId="0" borderId="1" xfId="1012" applyFont="1" applyFill="1" applyBorder="1" applyAlignment="1">
      <alignment horizontal="left" vertical="center" wrapText="1"/>
    </xf>
    <xf numFmtId="0" fontId="11" fillId="0" borderId="0" xfId="511" applyAlignment="1"/>
    <xf numFmtId="0" fontId="11" fillId="0" borderId="0" xfId="511" applyFill="1" applyAlignment="1"/>
    <xf numFmtId="0" fontId="13" fillId="0" borderId="0" xfId="833" applyFont="1" applyAlignment="1">
      <alignment horizontal="center" vertical="center" shrinkToFit="1"/>
    </xf>
    <xf numFmtId="0" fontId="16" fillId="0" borderId="0" xfId="833" applyFont="1" applyAlignment="1">
      <alignment horizontal="left" vertical="center" wrapText="1"/>
    </xf>
    <xf numFmtId="0" fontId="34" fillId="0" borderId="0" xfId="511" applyFont="1" applyAlignment="1">
      <alignment horizontal="right"/>
    </xf>
    <xf numFmtId="0" fontId="33" fillId="0" borderId="1" xfId="511" applyFont="1" applyFill="1" applyBorder="1" applyAlignment="1">
      <alignment horizontal="center" vertical="center" wrapText="1"/>
    </xf>
    <xf numFmtId="49" fontId="33" fillId="0" borderId="8" xfId="0" applyNumberFormat="1" applyFont="1" applyFill="1" applyBorder="1" applyAlignment="1" applyProtection="1">
      <alignment vertical="center" wrapText="1"/>
    </xf>
    <xf numFmtId="202" fontId="33" fillId="0" borderId="1" xfId="23" applyNumberFormat="1" applyFont="1" applyFill="1" applyBorder="1" applyAlignment="1">
      <alignment horizontal="center" vertical="center" wrapText="1"/>
    </xf>
    <xf numFmtId="200" fontId="15" fillId="0" borderId="1" xfId="833" applyNumberFormat="1" applyFont="1" applyFill="1" applyBorder="1" applyAlignment="1">
      <alignment horizontal="right" vertical="center" wrapText="1"/>
    </xf>
    <xf numFmtId="49" fontId="34" fillId="0" borderId="8" xfId="0" applyNumberFormat="1" applyFont="1" applyFill="1" applyBorder="1" applyAlignment="1" applyProtection="1">
      <alignment vertical="center" wrapText="1"/>
    </xf>
    <xf numFmtId="200" fontId="16" fillId="0" borderId="1" xfId="0" applyNumberFormat="1" applyFont="1" applyBorder="1" applyAlignment="1">
      <alignment horizontal="right" vertical="center" wrapText="1"/>
    </xf>
    <xf numFmtId="0" fontId="15" fillId="0" borderId="1" xfId="0" applyFont="1" applyBorder="1" applyAlignment="1">
      <alignment horizontal="distributed" vertical="center" wrapText="1"/>
    </xf>
    <xf numFmtId="49" fontId="33" fillId="0" borderId="8" xfId="0" applyNumberFormat="1" applyFont="1" applyFill="1" applyBorder="1" applyAlignment="1" applyProtection="1">
      <alignment horizontal="left" vertical="center" wrapText="1"/>
    </xf>
    <xf numFmtId="0" fontId="33" fillId="2" borderId="1" xfId="1012" applyFont="1" applyFill="1" applyBorder="1" applyAlignment="1">
      <alignment horizontal="distributed" vertical="center" wrapText="1"/>
    </xf>
    <xf numFmtId="0" fontId="34" fillId="0" borderId="0" xfId="511" applyFont="1" applyFill="1" applyAlignment="1"/>
    <xf numFmtId="0" fontId="34" fillId="0" borderId="0" xfId="511" applyFont="1" applyFill="1" applyAlignment="1">
      <alignment horizontal="right"/>
    </xf>
    <xf numFmtId="0" fontId="33" fillId="0" borderId="1" xfId="1014" applyFont="1" applyFill="1" applyBorder="1" applyAlignment="1">
      <alignment horizontal="distributed" vertical="center" wrapText="1" indent="3"/>
    </xf>
    <xf numFmtId="41" fontId="15" fillId="0" borderId="1" xfId="0" applyNumberFormat="1" applyFont="1" applyFill="1" applyBorder="1" applyAlignment="1">
      <alignment horizontal="center" vertical="center" wrapText="1"/>
    </xf>
    <xf numFmtId="200" fontId="15" fillId="0" borderId="1" xfId="0" applyNumberFormat="1" applyFont="1" applyFill="1" applyBorder="1" applyAlignment="1">
      <alignment horizontal="right" vertical="center" wrapText="1"/>
    </xf>
    <xf numFmtId="200" fontId="16" fillId="0" borderId="1" xfId="0" applyNumberFormat="1" applyFont="1" applyFill="1" applyBorder="1" applyAlignment="1">
      <alignment horizontal="right" vertical="center" wrapText="1"/>
    </xf>
    <xf numFmtId="0" fontId="15" fillId="0" borderId="1" xfId="0" applyFont="1" applyFill="1" applyBorder="1" applyAlignment="1">
      <alignment horizontal="distributed" vertical="center" wrapText="1"/>
    </xf>
    <xf numFmtId="0" fontId="33" fillId="0" borderId="1" xfId="1014" applyFont="1" applyFill="1" applyBorder="1" applyAlignment="1">
      <alignment horizontal="left" vertical="center" wrapText="1"/>
    </xf>
    <xf numFmtId="0" fontId="34" fillId="0" borderId="1" xfId="738" applyNumberFormat="1" applyFont="1" applyFill="1" applyBorder="1" applyAlignment="1">
      <alignment horizontal="left" vertical="center" wrapText="1" indent="2"/>
    </xf>
    <xf numFmtId="0" fontId="33" fillId="0" borderId="1" xfId="738" applyNumberFormat="1" applyFont="1" applyFill="1" applyBorder="1" applyAlignment="1">
      <alignment horizontal="left" vertical="center" wrapText="1"/>
    </xf>
    <xf numFmtId="201" fontId="34" fillId="0" borderId="0" xfId="745" applyNumberFormat="1" applyFont="1" applyFill="1" applyBorder="1" applyAlignment="1" applyProtection="1">
      <alignment horizontal="left" vertical="center"/>
    </xf>
    <xf numFmtId="0" fontId="34" fillId="0" borderId="0" xfId="511" applyFont="1" applyFill="1" applyBorder="1" applyAlignment="1">
      <alignment vertical="center"/>
    </xf>
    <xf numFmtId="0" fontId="34" fillId="0" borderId="0" xfId="511" applyFont="1" applyFill="1" applyAlignment="1">
      <alignment vertical="center"/>
    </xf>
    <xf numFmtId="201" fontId="35" fillId="0" borderId="0" xfId="745" applyNumberFormat="1" applyFont="1" applyFill="1" applyBorder="1" applyAlignment="1" applyProtection="1">
      <alignment horizontal="right" vertical="center"/>
    </xf>
    <xf numFmtId="41" fontId="33" fillId="0" borderId="1" xfId="1213" applyNumberFormat="1" applyFont="1" applyFill="1" applyBorder="1" applyAlignment="1">
      <alignment horizontal="center" vertical="center" wrapText="1"/>
    </xf>
    <xf numFmtId="200" fontId="33" fillId="0" borderId="1" xfId="32" applyNumberFormat="1" applyFont="1" applyFill="1" applyBorder="1" applyAlignment="1">
      <alignment horizontal="right" vertical="center" wrapText="1"/>
    </xf>
    <xf numFmtId="0" fontId="34" fillId="0" borderId="1" xfId="738" applyNumberFormat="1" applyFont="1" applyFill="1" applyBorder="1" applyAlignment="1">
      <alignment horizontal="left" vertical="center" wrapText="1"/>
    </xf>
    <xf numFmtId="200" fontId="34" fillId="0" borderId="1" xfId="32" applyNumberFormat="1" applyFont="1" applyFill="1" applyBorder="1" applyAlignment="1">
      <alignment horizontal="right" vertical="center" wrapText="1"/>
    </xf>
    <xf numFmtId="0" fontId="34" fillId="0" borderId="2" xfId="738" applyNumberFormat="1" applyFont="1" applyFill="1" applyBorder="1" applyAlignment="1">
      <alignment horizontal="left" vertical="center" wrapText="1"/>
    </xf>
    <xf numFmtId="49" fontId="34" fillId="0" borderId="8" xfId="0" applyNumberFormat="1" applyFont="1" applyFill="1" applyBorder="1" applyAlignment="1" applyProtection="1">
      <alignment horizontal="left" vertical="center" wrapText="1"/>
    </xf>
    <xf numFmtId="0" fontId="41" fillId="0" borderId="0" xfId="0" applyFont="1" applyAlignment="1"/>
    <xf numFmtId="0" fontId="13" fillId="0" borderId="0" xfId="761" applyFont="1" applyFill="1" applyAlignment="1">
      <alignment horizontal="center" vertical="center"/>
    </xf>
    <xf numFmtId="0" fontId="16" fillId="0" borderId="0" xfId="761" applyFont="1" applyFill="1" applyAlignment="1">
      <alignment horizontal="left" vertical="center"/>
    </xf>
    <xf numFmtId="0" fontId="16" fillId="0" borderId="0" xfId="0" applyFont="1" applyFill="1" applyAlignment="1">
      <alignment vertical="center"/>
    </xf>
    <xf numFmtId="0" fontId="16" fillId="0" borderId="0" xfId="761" applyFont="1" applyFill="1" applyAlignment="1">
      <alignment horizontal="right" vertical="center"/>
    </xf>
    <xf numFmtId="188" fontId="33" fillId="0" borderId="14" xfId="1012"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49" fontId="34"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42" fillId="0" borderId="0" xfId="1012" applyFont="1" applyProtection="1">
      <alignment vertical="center"/>
    </xf>
    <xf numFmtId="0" fontId="40" fillId="0" borderId="0" xfId="1012" applyFont="1" applyAlignment="1" applyProtection="1">
      <alignment horizontal="center" vertical="center"/>
    </xf>
    <xf numFmtId="0" fontId="11" fillId="0" borderId="0" xfId="1012" applyProtection="1">
      <alignment vertical="center"/>
    </xf>
    <xf numFmtId="0" fontId="11" fillId="2" borderId="0" xfId="1012" applyFill="1" applyProtection="1">
      <alignment vertical="center"/>
    </xf>
    <xf numFmtId="188" fontId="11" fillId="0" borderId="0" xfId="1012" applyNumberFormat="1" applyProtection="1">
      <alignment vertical="center"/>
    </xf>
    <xf numFmtId="0" fontId="2" fillId="0" borderId="0" xfId="1012" applyFont="1" applyFill="1" applyAlignment="1" applyProtection="1">
      <alignment horizontal="center" vertical="center"/>
    </xf>
    <xf numFmtId="0" fontId="34" fillId="0" borderId="0" xfId="1012" applyFont="1" applyFill="1" applyProtection="1">
      <alignment vertical="center"/>
    </xf>
    <xf numFmtId="188" fontId="34" fillId="0" borderId="0" xfId="1012" applyNumberFormat="1" applyFont="1" applyFill="1" applyBorder="1" applyAlignment="1" applyProtection="1">
      <alignment horizontal="right" vertical="center"/>
    </xf>
    <xf numFmtId="0" fontId="33" fillId="0" borderId="1" xfId="1012" applyFont="1" applyFill="1" applyBorder="1" applyAlignment="1" applyProtection="1">
      <alignment horizontal="distributed" vertical="center" wrapText="1" indent="3"/>
    </xf>
    <xf numFmtId="188" fontId="33" fillId="0" borderId="1" xfId="1012" applyNumberFormat="1" applyFont="1" applyFill="1" applyBorder="1" applyAlignment="1" applyProtection="1">
      <alignment horizontal="center" vertical="center" wrapText="1"/>
    </xf>
    <xf numFmtId="0" fontId="33" fillId="0" borderId="1" xfId="0" applyFont="1" applyFill="1" applyBorder="1" applyAlignment="1" applyProtection="1">
      <alignment vertical="center" wrapText="1"/>
    </xf>
    <xf numFmtId="202" fontId="33" fillId="0" borderId="1" xfId="23" applyNumberFormat="1" applyFont="1" applyFill="1" applyBorder="1" applyAlignment="1" applyProtection="1">
      <alignment horizontal="right" vertical="center" wrapText="1"/>
    </xf>
    <xf numFmtId="200" fontId="33" fillId="0" borderId="1" xfId="32" applyNumberFormat="1" applyFont="1" applyFill="1" applyBorder="1" applyAlignment="1" applyProtection="1">
      <alignment horizontal="right" vertical="center" wrapText="1"/>
    </xf>
    <xf numFmtId="0" fontId="34" fillId="0" borderId="1" xfId="0" applyFont="1" applyFill="1" applyBorder="1" applyAlignment="1" applyProtection="1">
      <alignment vertical="center" wrapText="1"/>
    </xf>
    <xf numFmtId="202" fontId="34" fillId="0" borderId="1" xfId="23" applyNumberFormat="1" applyFont="1" applyFill="1" applyBorder="1" applyAlignment="1" applyProtection="1">
      <alignment horizontal="right" vertical="center" wrapText="1"/>
    </xf>
    <xf numFmtId="0" fontId="16" fillId="0" borderId="1" xfId="0" applyFont="1" applyFill="1" applyBorder="1" applyAlignment="1" applyProtection="1">
      <alignment vertical="center" wrapText="1"/>
    </xf>
    <xf numFmtId="0" fontId="15" fillId="0" borderId="1" xfId="0" applyFont="1" applyFill="1" applyBorder="1" applyAlignment="1" applyProtection="1">
      <alignment vertical="center" wrapText="1"/>
    </xf>
    <xf numFmtId="49" fontId="15" fillId="0" borderId="1" xfId="997" applyNumberFormat="1" applyFont="1" applyFill="1" applyBorder="1" applyAlignment="1" applyProtection="1">
      <alignment vertical="center" wrapText="1"/>
    </xf>
    <xf numFmtId="49" fontId="16" fillId="0" borderId="1" xfId="997" applyNumberFormat="1" applyFont="1" applyFill="1" applyBorder="1" applyAlignment="1" applyProtection="1">
      <alignment vertical="center" wrapText="1"/>
    </xf>
    <xf numFmtId="0" fontId="33" fillId="0" borderId="1" xfId="1012" applyFont="1" applyFill="1" applyBorder="1" applyAlignment="1" applyProtection="1">
      <alignment horizontal="distributed" vertical="center" wrapText="1" indent="1"/>
    </xf>
    <xf numFmtId="0" fontId="33" fillId="0" borderId="1" xfId="1012" applyFont="1" applyFill="1" applyBorder="1" applyAlignment="1" applyProtection="1">
      <alignment horizontal="left" vertical="center" wrapText="1"/>
    </xf>
    <xf numFmtId="0" fontId="34" fillId="0" borderId="1" xfId="1012" applyFont="1" applyFill="1" applyBorder="1" applyAlignment="1" applyProtection="1">
      <alignment horizontal="left" vertical="center" wrapText="1"/>
    </xf>
    <xf numFmtId="0" fontId="34" fillId="0" borderId="1" xfId="1011" applyFont="1" applyFill="1" applyBorder="1" applyAlignment="1" applyProtection="1">
      <alignment horizontal="left" vertical="center" wrapText="1"/>
    </xf>
    <xf numFmtId="0" fontId="33" fillId="0" borderId="1" xfId="1011" applyFont="1" applyFill="1" applyBorder="1" applyAlignment="1" applyProtection="1">
      <alignment horizontal="left" vertical="center" wrapText="1"/>
    </xf>
    <xf numFmtId="0" fontId="42" fillId="0" borderId="0" xfId="1012" applyFont="1">
      <alignment vertical="center"/>
    </xf>
    <xf numFmtId="0" fontId="40" fillId="0" borderId="0" xfId="1012" applyFont="1" applyAlignment="1">
      <alignment horizontal="center" vertical="center"/>
    </xf>
    <xf numFmtId="0" fontId="40" fillId="0" borderId="0" xfId="1012" applyFont="1">
      <alignment vertical="center"/>
    </xf>
    <xf numFmtId="188" fontId="11" fillId="0" borderId="0" xfId="1012" applyNumberFormat="1">
      <alignment vertical="center"/>
    </xf>
    <xf numFmtId="0" fontId="2" fillId="0" borderId="0" xfId="1012" applyFont="1" applyFill="1" applyAlignment="1">
      <alignment horizontal="center" vertical="center"/>
    </xf>
    <xf numFmtId="0" fontId="34" fillId="0" borderId="0" xfId="1012" applyFont="1" applyFill="1">
      <alignment vertical="center"/>
    </xf>
    <xf numFmtId="0" fontId="43" fillId="0" borderId="0" xfId="1012" applyFont="1" applyFill="1">
      <alignment vertical="center"/>
    </xf>
    <xf numFmtId="188" fontId="34" fillId="0" borderId="0" xfId="1012" applyNumberFormat="1" applyFont="1" applyFill="1" applyAlignment="1">
      <alignment horizontal="right" vertical="center"/>
    </xf>
    <xf numFmtId="0" fontId="33" fillId="0" borderId="1" xfId="1012" applyFont="1" applyFill="1" applyBorder="1" applyAlignment="1">
      <alignment horizontal="distributed" vertical="center" wrapText="1" indent="3"/>
    </xf>
    <xf numFmtId="49" fontId="15" fillId="0" borderId="1" xfId="997" applyNumberFormat="1" applyFont="1" applyFill="1" applyBorder="1" applyAlignment="1">
      <alignment vertical="center" wrapText="1"/>
    </xf>
    <xf numFmtId="199" fontId="33" fillId="0" borderId="1" xfId="23" applyNumberFormat="1" applyFont="1" applyFill="1" applyBorder="1" applyAlignment="1">
      <alignment horizontal="right" vertical="center" wrapText="1"/>
    </xf>
    <xf numFmtId="49" fontId="16" fillId="0" borderId="1" xfId="997" applyNumberFormat="1" applyFont="1" applyFill="1" applyBorder="1" applyAlignment="1">
      <alignment vertical="center" wrapText="1"/>
    </xf>
    <xf numFmtId="199" fontId="34" fillId="0" borderId="1" xfId="23" applyNumberFormat="1" applyFont="1" applyFill="1" applyBorder="1" applyAlignment="1">
      <alignment horizontal="right" vertical="center" wrapText="1"/>
    </xf>
    <xf numFmtId="0" fontId="33" fillId="0" borderId="1" xfId="1012" applyFont="1" applyFill="1" applyBorder="1" applyAlignment="1">
      <alignment vertical="center" wrapText="1"/>
    </xf>
    <xf numFmtId="0" fontId="34" fillId="0" borderId="1" xfId="1012" applyFont="1" applyFill="1" applyBorder="1" applyAlignment="1">
      <alignment horizontal="left" vertical="center"/>
    </xf>
    <xf numFmtId="0" fontId="33" fillId="0" borderId="1" xfId="1012" applyFont="1" applyFill="1" applyBorder="1" applyAlignment="1">
      <alignment horizontal="distributed" vertical="center" indent="1"/>
    </xf>
    <xf numFmtId="0" fontId="33" fillId="0" borderId="1" xfId="1011" applyFont="1" applyFill="1" applyBorder="1" applyAlignment="1">
      <alignment horizontal="left" vertical="center"/>
    </xf>
    <xf numFmtId="0" fontId="42" fillId="0" borderId="0" xfId="1012" applyFont="1" applyFill="1" applyProtection="1">
      <alignment vertical="center"/>
    </xf>
    <xf numFmtId="0" fontId="40" fillId="0" borderId="0" xfId="1012" applyFont="1" applyFill="1" applyAlignment="1" applyProtection="1">
      <alignment horizontal="center" vertical="center"/>
    </xf>
    <xf numFmtId="0" fontId="11" fillId="0" borderId="0" xfId="1012" applyFill="1" applyProtection="1">
      <alignment vertical="center"/>
    </xf>
    <xf numFmtId="188" fontId="11" fillId="0" borderId="0" xfId="1012" applyNumberFormat="1" applyFill="1" applyProtection="1">
      <alignment vertical="center"/>
    </xf>
    <xf numFmtId="3" fontId="33" fillId="0" borderId="1" xfId="0" applyNumberFormat="1" applyFont="1" applyFill="1" applyBorder="1" applyAlignment="1" applyProtection="1">
      <alignment horizontal="right" vertical="center"/>
    </xf>
    <xf numFmtId="200" fontId="33" fillId="0" borderId="1" xfId="32" applyNumberFormat="1" applyFont="1" applyFill="1" applyBorder="1" applyAlignment="1" applyProtection="1">
      <alignment horizontal="right" vertical="center" wrapText="1"/>
      <protection locked="0"/>
    </xf>
    <xf numFmtId="3" fontId="34" fillId="0" borderId="1" xfId="0" applyNumberFormat="1" applyFont="1" applyFill="1" applyBorder="1" applyAlignment="1" applyProtection="1">
      <alignment horizontal="right" vertical="center"/>
    </xf>
    <xf numFmtId="3" fontId="33" fillId="0" borderId="1" xfId="0" applyNumberFormat="1" applyFont="1" applyFill="1" applyBorder="1" applyAlignment="1" applyProtection="1">
      <alignment horizontal="right" vertical="center"/>
      <protection locked="0"/>
    </xf>
    <xf numFmtId="3" fontId="34" fillId="0" borderId="1" xfId="0" applyNumberFormat="1" applyFont="1" applyFill="1" applyBorder="1" applyAlignment="1" applyProtection="1">
      <alignment horizontal="right" vertical="center"/>
      <protection locked="0"/>
    </xf>
    <xf numFmtId="0" fontId="33" fillId="0" borderId="1" xfId="1011" applyFont="1" applyFill="1" applyBorder="1" applyAlignment="1" applyProtection="1">
      <alignment horizontal="left" vertical="center"/>
    </xf>
    <xf numFmtId="0" fontId="34" fillId="0" borderId="1" xfId="1012" applyFont="1" applyFill="1" applyBorder="1" applyAlignment="1" applyProtection="1">
      <alignment horizontal="left" vertical="center"/>
    </xf>
    <xf numFmtId="0" fontId="1" fillId="0" borderId="0" xfId="0" applyFont="1" applyFill="1" applyBorder="1" applyAlignment="1"/>
    <xf numFmtId="0" fontId="44" fillId="0" borderId="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15" xfId="0" applyFont="1" applyFill="1" applyBorder="1" applyAlignment="1">
      <alignment horizontal="center" vertical="center"/>
    </xf>
    <xf numFmtId="0" fontId="16" fillId="0" borderId="0" xfId="0" applyFont="1" applyAlignment="1">
      <alignment horizontal="right"/>
    </xf>
    <xf numFmtId="0" fontId="33" fillId="0" borderId="2" xfId="1016" applyFont="1" applyBorder="1" applyAlignment="1">
      <alignment horizontal="center" vertical="center"/>
    </xf>
    <xf numFmtId="0" fontId="33" fillId="0" borderId="14" xfId="1016" applyFont="1" applyBorder="1" applyAlignment="1">
      <alignment horizontal="center" vertical="center"/>
    </xf>
    <xf numFmtId="0" fontId="33" fillId="0" borderId="16" xfId="1016" applyFont="1" applyBorder="1" applyAlignment="1">
      <alignment horizontal="center" vertical="center"/>
    </xf>
    <xf numFmtId="0" fontId="33" fillId="0" borderId="4" xfId="1016" applyFont="1" applyBorder="1" applyAlignment="1">
      <alignment horizontal="center" vertical="center"/>
    </xf>
    <xf numFmtId="49" fontId="33" fillId="0" borderId="1" xfId="783" applyNumberFormat="1" applyFont="1" applyFill="1" applyBorder="1" applyAlignment="1" applyProtection="1">
      <alignment horizontal="center" vertical="center"/>
    </xf>
    <xf numFmtId="0" fontId="46" fillId="0" borderId="1" xfId="0" applyFont="1" applyFill="1" applyBorder="1" applyAlignment="1">
      <alignment horizontal="center"/>
    </xf>
    <xf numFmtId="10" fontId="46" fillId="0" borderId="1" xfId="0" applyNumberFormat="1" applyFont="1" applyFill="1" applyBorder="1" applyAlignment="1">
      <alignment horizontal="center"/>
    </xf>
    <xf numFmtId="0" fontId="47" fillId="0" borderId="0" xfId="0" applyFont="1" applyFill="1" applyBorder="1" applyAlignment="1">
      <alignment horizontal="left" vertical="top" wrapText="1"/>
    </xf>
    <xf numFmtId="0" fontId="2" fillId="0" borderId="0" xfId="834" applyFont="1" applyAlignment="1">
      <alignment horizontal="center" vertical="center" shrinkToFit="1"/>
    </xf>
    <xf numFmtId="0" fontId="48" fillId="0" borderId="0" xfId="913" applyFont="1" applyAlignment="1"/>
    <xf numFmtId="0" fontId="33" fillId="0" borderId="1" xfId="1016" applyFont="1" applyBorder="1" applyAlignment="1">
      <alignment horizontal="center" vertical="center" wrapText="1"/>
    </xf>
    <xf numFmtId="0" fontId="33" fillId="0" borderId="1" xfId="0" applyFont="1" applyBorder="1" applyAlignment="1">
      <alignment horizontal="left" vertical="center"/>
    </xf>
    <xf numFmtId="202" fontId="33" fillId="0" borderId="1" xfId="23" applyNumberFormat="1" applyFont="1" applyBorder="1" applyAlignment="1">
      <alignment horizontal="right" vertical="center" wrapText="1"/>
    </xf>
    <xf numFmtId="0" fontId="16" fillId="0" borderId="1" xfId="0" applyFont="1" applyBorder="1" applyAlignment="1">
      <alignment horizontal="left" vertical="center"/>
    </xf>
    <xf numFmtId="202" fontId="34" fillId="0" borderId="1" xfId="23" applyNumberFormat="1" applyFont="1" applyBorder="1" applyAlignment="1">
      <alignment horizontal="right" vertical="center" wrapText="1"/>
    </xf>
    <xf numFmtId="202" fontId="16" fillId="0" borderId="6" xfId="0" applyNumberFormat="1" applyFont="1" applyBorder="1" applyAlignment="1">
      <alignment horizontal="right" vertical="center" wrapText="1"/>
    </xf>
    <xf numFmtId="202" fontId="15" fillId="0" borderId="6" xfId="0" applyNumberFormat="1" applyFont="1" applyBorder="1" applyAlignment="1">
      <alignment horizontal="right" vertical="center" wrapText="1"/>
    </xf>
    <xf numFmtId="0" fontId="11" fillId="0" borderId="0" xfId="1012" applyFont="1" applyFill="1">
      <alignment vertical="center"/>
    </xf>
    <xf numFmtId="0" fontId="11" fillId="0" borderId="0" xfId="1012" applyFont="1">
      <alignment vertical="center"/>
    </xf>
    <xf numFmtId="188" fontId="11" fillId="0" borderId="0" xfId="1012" applyNumberFormat="1" applyFont="1">
      <alignment vertical="center"/>
    </xf>
    <xf numFmtId="0" fontId="49" fillId="0" borderId="0" xfId="761" applyFont="1" applyAlignment="1">
      <alignment horizontal="center" vertical="center"/>
    </xf>
    <xf numFmtId="0" fontId="50" fillId="0" borderId="0" xfId="761" applyFont="1" applyAlignment="1">
      <alignment horizontal="center" vertical="center"/>
    </xf>
    <xf numFmtId="0" fontId="16" fillId="0" borderId="0" xfId="761" applyFont="1" applyFill="1" applyAlignment="1">
      <alignment horizontal="left"/>
    </xf>
    <xf numFmtId="194" fontId="51" fillId="0" borderId="1" xfId="0" applyNumberFormat="1" applyFont="1" applyFill="1" applyBorder="1" applyAlignment="1">
      <alignment vertical="center" wrapText="1"/>
    </xf>
    <xf numFmtId="194" fontId="33" fillId="0" borderId="1" xfId="917" applyNumberFormat="1" applyFont="1" applyFill="1" applyBorder="1" applyAlignment="1">
      <alignment horizontal="center" vertical="center"/>
    </xf>
    <xf numFmtId="194" fontId="33" fillId="0" borderId="14" xfId="917" applyNumberFormat="1" applyFont="1" applyFill="1" applyBorder="1" applyAlignment="1">
      <alignment horizontal="left" vertical="center"/>
    </xf>
    <xf numFmtId="194" fontId="33" fillId="0" borderId="16" xfId="917" applyNumberFormat="1" applyFont="1" applyFill="1" applyBorder="1" applyAlignment="1">
      <alignment horizontal="left" vertical="center"/>
    </xf>
    <xf numFmtId="0" fontId="50" fillId="0" borderId="0" xfId="761" applyFont="1" applyBorder="1" applyAlignment="1">
      <alignment horizontal="center" vertical="center"/>
    </xf>
    <xf numFmtId="0" fontId="16" fillId="0" borderId="0" xfId="761" applyFont="1" applyBorder="1" applyAlignment="1">
      <alignment horizontal="left" vertical="center"/>
    </xf>
    <xf numFmtId="0" fontId="16" fillId="0" borderId="0" xfId="761" applyFont="1" applyBorder="1" applyAlignment="1">
      <alignment horizontal="right" vertical="center"/>
    </xf>
    <xf numFmtId="0" fontId="33" fillId="0" borderId="1" xfId="0" applyFont="1" applyBorder="1" applyAlignment="1">
      <alignment horizontal="center" vertical="center" wrapText="1"/>
    </xf>
    <xf numFmtId="203" fontId="15" fillId="0" borderId="1" xfId="762" applyNumberFormat="1" applyFont="1" applyFill="1" applyBorder="1" applyAlignment="1">
      <alignment horizontal="left" vertical="center"/>
    </xf>
    <xf numFmtId="202" fontId="15" fillId="0" borderId="1" xfId="762" applyNumberFormat="1" applyFont="1" applyFill="1" applyBorder="1" applyAlignment="1">
      <alignment horizontal="right" vertical="center" wrapText="1"/>
    </xf>
    <xf numFmtId="203" fontId="16" fillId="0" borderId="1" xfId="762" applyNumberFormat="1" applyFont="1" applyFill="1" applyBorder="1" applyAlignment="1">
      <alignment horizontal="left" vertical="center"/>
    </xf>
    <xf numFmtId="202" fontId="16" fillId="0" borderId="1" xfId="762" applyNumberFormat="1" applyFont="1" applyFill="1" applyBorder="1" applyAlignment="1">
      <alignment horizontal="right" vertical="center" wrapText="1"/>
    </xf>
    <xf numFmtId="202" fontId="16" fillId="0" borderId="1" xfId="0" applyNumberFormat="1" applyFont="1" applyBorder="1" applyAlignment="1">
      <alignment horizontal="right" vertical="center" wrapText="1"/>
    </xf>
    <xf numFmtId="0" fontId="15" fillId="0" borderId="1" xfId="762" applyFont="1" applyFill="1" applyBorder="1" applyAlignment="1">
      <alignment horizontal="center" vertical="center"/>
    </xf>
    <xf numFmtId="0" fontId="10" fillId="0" borderId="0" xfId="1012" applyFont="1" applyFill="1" applyAlignment="1">
      <alignment horizontal="center" vertical="center" wrapText="1"/>
    </xf>
    <xf numFmtId="0" fontId="32" fillId="0" borderId="0" xfId="1012" applyFont="1" applyFill="1">
      <alignment vertical="center"/>
    </xf>
    <xf numFmtId="188" fontId="11" fillId="0" borderId="0" xfId="1012" applyNumberFormat="1" applyFill="1">
      <alignment vertical="center"/>
    </xf>
    <xf numFmtId="0" fontId="16" fillId="0" borderId="0" xfId="1012" applyFont="1" applyFill="1">
      <alignment vertical="center"/>
    </xf>
    <xf numFmtId="188" fontId="34" fillId="0" borderId="0" xfId="1012" applyNumberFormat="1" applyFont="1" applyFill="1" applyBorder="1" applyAlignment="1">
      <alignment horizontal="right" vertical="center"/>
    </xf>
    <xf numFmtId="49" fontId="33" fillId="0" borderId="1" xfId="0" applyNumberFormat="1" applyFont="1" applyFill="1" applyBorder="1" applyAlignment="1">
      <alignment vertical="center" wrapText="1"/>
    </xf>
    <xf numFmtId="202" fontId="33" fillId="0" borderId="1" xfId="23" applyNumberFormat="1" applyFont="1" applyFill="1" applyBorder="1" applyAlignment="1" applyProtection="1">
      <alignment horizontal="right" vertical="center" wrapText="1" shrinkToFit="1"/>
      <protection locked="0"/>
    </xf>
    <xf numFmtId="200" fontId="33" fillId="0" borderId="1" xfId="32" applyNumberFormat="1" applyFont="1" applyFill="1" applyBorder="1" applyAlignment="1" applyProtection="1">
      <alignment horizontal="right" vertical="center" wrapText="1" shrinkToFit="1"/>
      <protection locked="0"/>
    </xf>
    <xf numFmtId="49" fontId="34" fillId="0" borderId="1" xfId="0" applyNumberFormat="1" applyFont="1" applyFill="1" applyBorder="1" applyAlignment="1">
      <alignment vertical="center" wrapText="1"/>
    </xf>
    <xf numFmtId="202" fontId="34" fillId="0" borderId="1" xfId="23" applyNumberFormat="1" applyFont="1" applyFill="1" applyBorder="1" applyAlignment="1" applyProtection="1">
      <alignment horizontal="right" vertical="center" wrapText="1"/>
      <protection locked="0"/>
    </xf>
    <xf numFmtId="49" fontId="33" fillId="0" borderId="1" xfId="0" applyNumberFormat="1" applyFont="1" applyFill="1" applyBorder="1" applyAlignment="1">
      <alignment horizontal="center" vertical="center" wrapText="1"/>
    </xf>
    <xf numFmtId="202" fontId="33" fillId="0" borderId="1" xfId="23" applyNumberFormat="1" applyFont="1" applyFill="1" applyBorder="1" applyAlignment="1" applyProtection="1">
      <alignment horizontal="right" vertical="center" wrapText="1"/>
      <protection locked="0"/>
    </xf>
    <xf numFmtId="202" fontId="34" fillId="0" borderId="1" xfId="23" applyNumberFormat="1" applyFont="1" applyFill="1" applyBorder="1" applyAlignment="1" applyProtection="1">
      <alignment horizontal="right" vertical="center" wrapText="1" shrinkToFit="1"/>
      <protection locked="0"/>
    </xf>
    <xf numFmtId="202" fontId="34" fillId="0" borderId="1" xfId="23" applyNumberFormat="1" applyFont="1" applyFill="1" applyBorder="1" applyAlignment="1" applyProtection="1">
      <alignment horizontal="right" wrapText="1"/>
      <protection locked="0"/>
    </xf>
    <xf numFmtId="0" fontId="15" fillId="0" borderId="1" xfId="0" applyFont="1" applyFill="1" applyBorder="1" applyAlignment="1">
      <alignment vertical="center" wrapText="1"/>
    </xf>
    <xf numFmtId="0" fontId="16" fillId="0" borderId="1" xfId="0" applyFont="1" applyFill="1" applyBorder="1" applyAlignment="1">
      <alignment vertical="center" wrapText="1"/>
    </xf>
    <xf numFmtId="202" fontId="33" fillId="0" borderId="1" xfId="23" applyNumberFormat="1" applyFont="1" applyFill="1" applyBorder="1" applyAlignment="1" applyProtection="1">
      <alignment vertical="center" wrapText="1"/>
      <protection locked="0"/>
    </xf>
    <xf numFmtId="0" fontId="33" fillId="0" borderId="1" xfId="1012" applyFont="1" applyFill="1" applyBorder="1" applyAlignment="1">
      <alignment horizontal="center" vertical="center" wrapText="1"/>
    </xf>
    <xf numFmtId="0" fontId="33" fillId="0" borderId="0" xfId="1012" applyFont="1" applyFill="1" applyAlignment="1">
      <alignment horizontal="center" vertical="center" wrapText="1"/>
    </xf>
    <xf numFmtId="188" fontId="34" fillId="0" borderId="0" xfId="1012" applyNumberFormat="1" applyFont="1" applyFill="1" applyBorder="1" applyAlignment="1">
      <alignment horizontal="left" vertical="center"/>
    </xf>
    <xf numFmtId="0" fontId="33" fillId="0" borderId="1" xfId="1012" applyNumberFormat="1" applyFont="1" applyFill="1" applyBorder="1" applyAlignment="1">
      <alignment vertical="center" wrapText="1"/>
    </xf>
    <xf numFmtId="0" fontId="34" fillId="0" borderId="1" xfId="1012" applyFont="1" applyFill="1" applyBorder="1" applyAlignment="1">
      <alignment horizontal="left" vertical="center" wrapText="1"/>
    </xf>
    <xf numFmtId="0" fontId="34" fillId="0" borderId="1" xfId="1012" applyNumberFormat="1" applyFont="1" applyFill="1" applyBorder="1" applyAlignment="1">
      <alignment vertical="center" wrapText="1"/>
    </xf>
    <xf numFmtId="49" fontId="33" fillId="0" borderId="1" xfId="0" applyNumberFormat="1" applyFont="1" applyFill="1" applyBorder="1" applyAlignment="1" applyProtection="1">
      <alignment horizontal="distributed" vertical="center" wrapText="1"/>
    </xf>
    <xf numFmtId="0" fontId="33" fillId="0" borderId="1" xfId="1012" applyNumberFormat="1" applyFont="1" applyFill="1" applyBorder="1" applyAlignment="1" applyProtection="1">
      <alignment vertical="center" wrapText="1"/>
    </xf>
    <xf numFmtId="0" fontId="33" fillId="0" borderId="1" xfId="1012" applyFont="1" applyFill="1" applyBorder="1" applyAlignment="1">
      <alignment horizontal="distributed" vertical="center" wrapText="1" indent="2"/>
    </xf>
    <xf numFmtId="0" fontId="32" fillId="0" borderId="0" xfId="0" applyFont="1" applyFill="1" applyAlignment="1"/>
    <xf numFmtId="0" fontId="11" fillId="0" borderId="0" xfId="1011" applyFill="1">
      <alignment vertical="center"/>
    </xf>
    <xf numFmtId="0" fontId="52" fillId="0" borderId="0" xfId="1012" applyFont="1" applyFill="1">
      <alignment vertical="center"/>
    </xf>
    <xf numFmtId="188" fontId="11" fillId="0" borderId="0" xfId="1012" applyNumberFormat="1" applyFont="1" applyFill="1" applyBorder="1" applyAlignment="1">
      <alignment horizontal="right" vertical="center"/>
    </xf>
    <xf numFmtId="188" fontId="33" fillId="0" borderId="0" xfId="1012" applyNumberFormat="1" applyFont="1" applyFill="1" applyAlignment="1">
      <alignment horizontal="center" vertical="center" wrapText="1"/>
    </xf>
    <xf numFmtId="202" fontId="34" fillId="0" borderId="1" xfId="1022" applyNumberFormat="1" applyFont="1" applyFill="1" applyBorder="1" applyAlignment="1" applyProtection="1">
      <alignment vertical="center" wrapText="1"/>
    </xf>
    <xf numFmtId="200" fontId="34" fillId="0" borderId="1" xfId="32" applyNumberFormat="1" applyFont="1" applyFill="1" applyBorder="1" applyAlignment="1" applyProtection="1">
      <alignment vertical="center" wrapText="1"/>
      <protection locked="0"/>
    </xf>
    <xf numFmtId="0" fontId="42" fillId="0" borderId="0" xfId="1011" applyFont="1" applyFill="1" applyAlignment="1">
      <alignment horizontal="center" vertical="center"/>
    </xf>
    <xf numFmtId="49" fontId="34" fillId="0" borderId="1" xfId="1022" applyNumberFormat="1" applyFont="1" applyFill="1" applyBorder="1" applyAlignment="1" applyProtection="1">
      <alignment horizontal="left" vertical="center" wrapText="1"/>
    </xf>
    <xf numFmtId="0" fontId="34" fillId="0" borderId="1" xfId="1012" applyNumberFormat="1" applyFont="1" applyFill="1" applyBorder="1" applyAlignment="1">
      <alignment horizontal="left" vertical="center" wrapText="1"/>
    </xf>
    <xf numFmtId="202" fontId="0" fillId="0" borderId="0" xfId="0" applyNumberFormat="1" applyFill="1" applyAlignment="1"/>
    <xf numFmtId="0" fontId="33" fillId="0" borderId="1" xfId="1012" applyNumberFormat="1" applyFont="1" applyFill="1" applyBorder="1" applyAlignment="1">
      <alignment horizontal="left" vertical="center" wrapText="1"/>
    </xf>
    <xf numFmtId="3" fontId="0" fillId="0" borderId="0" xfId="0" applyNumberFormat="1" applyFill="1" applyAlignment="1"/>
    <xf numFmtId="0" fontId="0" fillId="0" borderId="0" xfId="0" applyFill="1" applyAlignment="1" applyProtection="1"/>
    <xf numFmtId="0" fontId="33" fillId="2" borderId="0" xfId="1012" applyFont="1" applyFill="1" applyAlignment="1" applyProtection="1">
      <alignment horizontal="center" vertical="center" wrapText="1"/>
    </xf>
    <xf numFmtId="0" fontId="34" fillId="2" borderId="0" xfId="1012" applyFont="1" applyFill="1" applyProtection="1">
      <alignment vertical="center"/>
    </xf>
    <xf numFmtId="0" fontId="11" fillId="2" borderId="0" xfId="1011" applyFill="1" applyProtection="1">
      <alignment vertical="center"/>
    </xf>
    <xf numFmtId="188" fontId="11" fillId="2" borderId="0" xfId="1012" applyNumberFormat="1" applyFill="1" applyProtection="1">
      <alignment vertical="center"/>
    </xf>
    <xf numFmtId="0" fontId="0" fillId="0" borderId="0" xfId="0" applyAlignment="1" applyProtection="1"/>
    <xf numFmtId="0" fontId="53" fillId="0" borderId="0" xfId="1012" applyFont="1" applyFill="1" applyProtection="1">
      <alignment vertical="center"/>
    </xf>
    <xf numFmtId="0" fontId="43" fillId="0" borderId="0" xfId="1012" applyFont="1" applyFill="1" applyProtection="1">
      <alignment vertical="center"/>
    </xf>
    <xf numFmtId="0" fontId="33" fillId="0" borderId="1" xfId="1012" applyFont="1" applyFill="1" applyBorder="1" applyAlignment="1" applyProtection="1">
      <alignment horizontal="center" vertical="center" wrapText="1"/>
    </xf>
    <xf numFmtId="188" fontId="33" fillId="0" borderId="0" xfId="1012" applyNumberFormat="1" applyFont="1" applyFill="1" applyAlignment="1" applyProtection="1">
      <alignment horizontal="center" vertical="center" wrapText="1"/>
    </xf>
    <xf numFmtId="0" fontId="42" fillId="0" borderId="0" xfId="1011" applyFont="1" applyFill="1" applyAlignment="1" applyProtection="1">
      <alignment horizontal="center" vertical="center"/>
    </xf>
    <xf numFmtId="0" fontId="34" fillId="0" borderId="1" xfId="1012" applyNumberFormat="1" applyFont="1" applyFill="1" applyBorder="1" applyAlignment="1" applyProtection="1">
      <alignment vertical="center" wrapText="1"/>
    </xf>
    <xf numFmtId="0" fontId="33" fillId="0" borderId="1" xfId="1012" applyNumberFormat="1" applyFont="1" applyFill="1" applyBorder="1" applyAlignment="1" applyProtection="1">
      <alignment horizontal="distributed" vertical="center"/>
    </xf>
  </cellXfs>
  <cellStyles count="1333">
    <cellStyle name="常规" xfId="0" builtinId="0"/>
    <cellStyle name="货币[0]" xfId="1" builtinId="7"/>
    <cellStyle name="强调文字颜色 2 3 2" xfId="2"/>
    <cellStyle name="输入" xfId="3" builtinId="20"/>
    <cellStyle name="汇总 6" xfId="4"/>
    <cellStyle name="Accent5 9" xfId="5"/>
    <cellStyle name="货币" xfId="6" builtinId="4"/>
    <cellStyle name="部门 4" xfId="7"/>
    <cellStyle name="_ET_STYLE_NoName_00__Book1_1 2 2 2" xfId="8"/>
    <cellStyle name="20% - 强调文字颜色 3" xfId="9" builtinId="38"/>
    <cellStyle name="百分比 2 8 2" xfId="10"/>
    <cellStyle name="好 3 2 2" xfId="11"/>
    <cellStyle name="args.style" xfId="12"/>
    <cellStyle name="Accent1 5" xfId="13"/>
    <cellStyle name="常规 3 2 3 2" xfId="14"/>
    <cellStyle name="Accent2 - 20% 2" xfId="15"/>
    <cellStyle name="_Book1_2 2" xfId="16"/>
    <cellStyle name="常规 3 4 3" xfId="17"/>
    <cellStyle name="Accent2 - 40%" xfId="18"/>
    <cellStyle name="千位分隔[0]" xfId="19" builtinId="6"/>
    <cellStyle name="常规 26 2" xfId="20"/>
    <cellStyle name="40% - 强调文字颜色 3" xfId="21" builtinId="39"/>
    <cellStyle name="差" xfId="22" builtinId="27"/>
    <cellStyle name="千位分隔" xfId="23" builtinId="3"/>
    <cellStyle name="60% - 强调文字颜色 3" xfId="24" builtinId="40"/>
    <cellStyle name="Accent6 4" xfId="25"/>
    <cellStyle name="好_0605石屏县 2 2" xfId="26"/>
    <cellStyle name="Input [yellow] 4" xfId="27"/>
    <cellStyle name="Accent2 - 60%" xfId="28"/>
    <cellStyle name="日期" xfId="29"/>
    <cellStyle name="60% - 强调文字颜色 6 3 2" xfId="30"/>
    <cellStyle name="超链接" xfId="31" builtinId="8"/>
    <cellStyle name="百分比" xfId="32" builtinId="5"/>
    <cellStyle name="差_Book1 2" xfId="33"/>
    <cellStyle name="Accent4 5" xfId="34"/>
    <cellStyle name="60% - 强调文字颜色 4 2 2 2" xfId="35"/>
    <cellStyle name="已访问的超链接" xfId="36" builtinId="9"/>
    <cellStyle name="注释" xfId="37" builtinId="10"/>
    <cellStyle name="60% - 强调文字颜色 2 3" xfId="38"/>
    <cellStyle name="_ET_STYLE_NoName_00__Sheet3" xfId="39"/>
    <cellStyle name="Accent6 3" xfId="40"/>
    <cellStyle name="Accent5 - 60% 2 2" xfId="41"/>
    <cellStyle name="60% - 强调文字颜色 2" xfId="42" builtinId="36"/>
    <cellStyle name="Accent3 4 2" xfId="43"/>
    <cellStyle name="百分比 7" xfId="44"/>
    <cellStyle name="标题 4" xfId="45" builtinId="19"/>
    <cellStyle name="警告文本" xfId="46" builtinId="11"/>
    <cellStyle name="常规 6 5" xfId="47"/>
    <cellStyle name="常规 4 2 2 3" xfId="48"/>
    <cellStyle name="60% - 强调文字颜色 2 2 2" xfId="49"/>
    <cellStyle name="标题" xfId="50" builtinId="15"/>
    <cellStyle name="解释性文本" xfId="51" builtinId="53"/>
    <cellStyle name="标题 1 5 2" xfId="52"/>
    <cellStyle name="Accent1 - 60% 2 2" xfId="53"/>
    <cellStyle name="百分比 4" xfId="54"/>
    <cellStyle name="标题 1" xfId="55" builtinId="16"/>
    <cellStyle name="百分比 5" xfId="56"/>
    <cellStyle name="差 7" xfId="57"/>
    <cellStyle name="0,0_x000d__x000a_NA_x000d__x000a_" xfId="58"/>
    <cellStyle name="60% - 强调文字颜色 2 2 2 2" xfId="59"/>
    <cellStyle name="标题 2" xfId="60" builtinId="17"/>
    <cellStyle name="Accent6 2" xfId="61"/>
    <cellStyle name="60% - 强调文字颜色 1" xfId="62" builtinId="32"/>
    <cellStyle name="Accent4 2 2" xfId="63"/>
    <cellStyle name="百分比 6" xfId="64"/>
    <cellStyle name="标题 3" xfId="65" builtinId="18"/>
    <cellStyle name="Accent6 5" xfId="66"/>
    <cellStyle name="60% - 强调文字颜色 4" xfId="67" builtinId="44"/>
    <cellStyle name="输出" xfId="68" builtinId="21"/>
    <cellStyle name="计算" xfId="69" builtinId="22"/>
    <cellStyle name="40% - 强调文字颜色 4 2" xfId="70"/>
    <cellStyle name="检查单元格" xfId="71" builtinId="23"/>
    <cellStyle name="20% - 强调文字颜色 6" xfId="72" builtinId="50"/>
    <cellStyle name="强调文字颜色 2" xfId="73" builtinId="33"/>
    <cellStyle name="常规 2 2 2 5" xfId="74"/>
    <cellStyle name="PSHeading 4" xfId="75"/>
    <cellStyle name="链接单元格" xfId="76" builtinId="24"/>
    <cellStyle name="60% - 强调文字颜色 4 2 3" xfId="77"/>
    <cellStyle name="汇总" xfId="78" builtinId="25"/>
    <cellStyle name="好" xfId="79" builtinId="26"/>
    <cellStyle name="20% - 强调文字颜色 3 3" xfId="80"/>
    <cellStyle name="适中" xfId="81" builtinId="28"/>
    <cellStyle name="20% - 强调文字颜色 5" xfId="82" builtinId="46"/>
    <cellStyle name="强调文字颜色 1" xfId="83" builtinId="29"/>
    <cellStyle name="常规 2 2 2 4" xfId="84"/>
    <cellStyle name="编号 3 2" xfId="85"/>
    <cellStyle name="20% - 强调文字颜色 1" xfId="86" builtinId="30"/>
    <cellStyle name="Accent6 - 20% 2 2" xfId="87"/>
    <cellStyle name="40% - 强调文字颜色 1" xfId="88" builtinId="31"/>
    <cellStyle name="20% - 强调文字颜色 2" xfId="89" builtinId="34"/>
    <cellStyle name="40% - 强调文字颜色 2" xfId="90" builtinId="35"/>
    <cellStyle name="Accent2 - 40% 2" xfId="91"/>
    <cellStyle name="强调文字颜色 3" xfId="92" builtinId="37"/>
    <cellStyle name="PSChar" xfId="93"/>
    <cellStyle name="好_2008年地州对账表(国库资金）" xfId="94"/>
    <cellStyle name="Accent2 - 40% 3" xfId="95"/>
    <cellStyle name="强调文字颜色 4" xfId="96" builtinId="41"/>
    <cellStyle name="20% - 强调文字颜色 4" xfId="97" builtinId="42"/>
    <cellStyle name="40% - 强调文字颜色 4" xfId="98" builtinId="43"/>
    <cellStyle name="强调文字颜色 5" xfId="99" builtinId="45"/>
    <cellStyle name="60% - 强调文字颜色 5 2 2 2" xfId="100"/>
    <cellStyle name="40% - 强调文字颜色 5" xfId="101" builtinId="47"/>
    <cellStyle name="标题 1 4 2" xfId="102"/>
    <cellStyle name="Accent6 6" xfId="103"/>
    <cellStyle name="60% - 强调文字颜色 5" xfId="104" builtinId="48"/>
    <cellStyle name="强调文字颜色 6" xfId="105" builtinId="49"/>
    <cellStyle name="_弱电系统设备配置报价清单" xfId="106"/>
    <cellStyle name="40% - 强调文字颜色 6" xfId="107" builtinId="51"/>
    <cellStyle name="标题 1 4 3" xfId="108"/>
    <cellStyle name="Accent6 7" xfId="109"/>
    <cellStyle name="60% - 强调文字颜色 6" xfId="110" builtinId="52"/>
    <cellStyle name="常规 2 12 2" xfId="111"/>
    <cellStyle name="Accent2 - 20% 3" xfId="112"/>
    <cellStyle name="_Book1_2 3" xfId="113"/>
    <cellStyle name="_ET_STYLE_NoName_00__Book1" xfId="114"/>
    <cellStyle name="_ET_STYLE_NoName_00_" xfId="115"/>
    <cellStyle name="_Book1_1" xfId="116"/>
    <cellStyle name="_20100326高清市院遂宁检察院1080P配置清单26日改" xfId="117"/>
    <cellStyle name="Accent2 - 20% 2 2" xfId="118"/>
    <cellStyle name="百分比 2 2 4" xfId="119"/>
    <cellStyle name="_Book1_2 2 2" xfId="120"/>
    <cellStyle name="百分比 2 2 5" xfId="121"/>
    <cellStyle name="百分比 2 10 2" xfId="122"/>
    <cellStyle name="_Book1_2 2 3" xfId="123"/>
    <cellStyle name="百分比 2 2 4 2" xfId="124"/>
    <cellStyle name="_Book1_2 2 2 2" xfId="125"/>
    <cellStyle name="_Book1_3 2" xfId="126"/>
    <cellStyle name="常规 2 7 2" xfId="127"/>
    <cellStyle name="_Book1" xfId="128"/>
    <cellStyle name="常规 3 2 3" xfId="129"/>
    <cellStyle name="Accent2 - 20%" xfId="130"/>
    <cellStyle name="_Book1_2" xfId="131"/>
    <cellStyle name="百分比 2 3 4" xfId="132"/>
    <cellStyle name="_Book1_2 3 2" xfId="133"/>
    <cellStyle name="_Book1_2 4" xfId="134"/>
    <cellStyle name="超级链接 2" xfId="135"/>
    <cellStyle name="Accent1 4 2" xfId="136"/>
    <cellStyle name="_Book1_3" xfId="137"/>
    <cellStyle name="Accent5 - 60% 3" xfId="138"/>
    <cellStyle name="_ET_STYLE_NoName_00__Book1_1" xfId="139"/>
    <cellStyle name="_ET_STYLE_NoName_00__Book1_1 2" xfId="140"/>
    <cellStyle name="_ET_STYLE_NoName_00__Book1_1 2 2" xfId="141"/>
    <cellStyle name="_ET_STYLE_NoName_00__Book1_1 2 3" xfId="142"/>
    <cellStyle name="标题 2 2 2 2" xfId="143"/>
    <cellStyle name="Percent [2]" xfId="144"/>
    <cellStyle name="百分比 2 7 2" xfId="145"/>
    <cellStyle name="_ET_STYLE_NoName_00__Book1_1 3" xfId="146"/>
    <cellStyle name="超级链接" xfId="147"/>
    <cellStyle name="Accent1 4" xfId="148"/>
    <cellStyle name="_ET_STYLE_NoName_00__Book1_1 3 2" xfId="149"/>
    <cellStyle name="_ET_STYLE_NoName_00__Book1_1 4" xfId="150"/>
    <cellStyle name="Accent5 4" xfId="151"/>
    <cellStyle name="_关闭破产企业已移交地方管理中小学校退休教师情况明细表(1)" xfId="152"/>
    <cellStyle name="0,0_x005f_x000d__x005f_x000a_NA_x005f_x000d__x005f_x000a_" xfId="153"/>
    <cellStyle name="20% - 强调文字颜色 1 2" xfId="154"/>
    <cellStyle name="20% - 强调文字颜色 1 2 2" xfId="155"/>
    <cellStyle name="强调文字颜色 2 2 2 2" xfId="156"/>
    <cellStyle name="20% - 强调文字颜色 1 3" xfId="157"/>
    <cellStyle name="Accent1 - 20% 2" xfId="158"/>
    <cellStyle name="20% - 强调文字颜色 2 2" xfId="159"/>
    <cellStyle name="20% - 强调文字颜色 2 2 2" xfId="160"/>
    <cellStyle name="60% - 强调文字颜色 3 2 2 2" xfId="161"/>
    <cellStyle name="20% - 强调文字颜色 2 3" xfId="162"/>
    <cellStyle name="常规 3 2 5" xfId="163"/>
    <cellStyle name="20% - 强调文字颜色 3 2" xfId="164"/>
    <cellStyle name="20% - 强调文字颜色 3 2 2" xfId="165"/>
    <cellStyle name="Mon閠aire_!!!GO" xfId="166"/>
    <cellStyle name="常规 3 3 5" xfId="167"/>
    <cellStyle name="20% - 强调文字颜色 4 2" xfId="168"/>
    <cellStyle name="常规 3 3 5 2" xfId="169"/>
    <cellStyle name="20% - 强调文字颜色 4 2 2" xfId="170"/>
    <cellStyle name="Accent6 - 60% 2 2" xfId="171"/>
    <cellStyle name="常规 3 3 6" xfId="172"/>
    <cellStyle name="20% - 强调文字颜色 4 3" xfId="173"/>
    <cellStyle name="20% - 强调文字颜色 5 2" xfId="174"/>
    <cellStyle name="20% - 强调文字颜色 5 2 2" xfId="175"/>
    <cellStyle name="20% - 强调文字颜色 5 3" xfId="176"/>
    <cellStyle name="20% - 强调文字颜色 6 2" xfId="177"/>
    <cellStyle name="20% - 强调文字颜色 6 2 2" xfId="178"/>
    <cellStyle name="Accent6 - 20% 3" xfId="179"/>
    <cellStyle name="20% - 强调文字颜色 6 3" xfId="180"/>
    <cellStyle name="40% - 强调文字颜色 1 2" xfId="181"/>
    <cellStyle name="40% - 强调文字颜色 1 2 2" xfId="182"/>
    <cellStyle name="Accent1" xfId="183"/>
    <cellStyle name="常规 9 2" xfId="184"/>
    <cellStyle name="40% - 强调文字颜色 1 3" xfId="185"/>
    <cellStyle name="40% - 强调文字颜色 2 2" xfId="186"/>
    <cellStyle name="40% - 强调文字颜色 2 2 2" xfId="187"/>
    <cellStyle name="40% - 强调文字颜色 2 3" xfId="188"/>
    <cellStyle name="40% - 强调文字颜色 3 2" xfId="189"/>
    <cellStyle name="40% - 强调文字颜色 3 2 2" xfId="190"/>
    <cellStyle name="40% - 强调文字颜色 3 3" xfId="191"/>
    <cellStyle name="40% - 强调文字颜色 4 2 2" xfId="192"/>
    <cellStyle name="Accent6 - 20% 2" xfId="193"/>
    <cellStyle name="40% - 强调文字颜色 4 3" xfId="194"/>
    <cellStyle name="好 2 3" xfId="195"/>
    <cellStyle name="40% - 强调文字颜色 5 2" xfId="196"/>
    <cellStyle name="60% - 强调文字颜色 4 3" xfId="197"/>
    <cellStyle name="40% - 强调文字颜色 5 2 2" xfId="198"/>
    <cellStyle name="好 2 4" xfId="199"/>
    <cellStyle name="40% - 强调文字颜色 5 3" xfId="200"/>
    <cellStyle name="标题 2 2 4" xfId="201"/>
    <cellStyle name="适中 2 2" xfId="202"/>
    <cellStyle name="百分比 2 9" xfId="203"/>
    <cellStyle name="好 3 3" xfId="204"/>
    <cellStyle name="40% - 强调文字颜色 6 2" xfId="205"/>
    <cellStyle name="适中 2 2 2" xfId="206"/>
    <cellStyle name="百分比 2 9 2" xfId="207"/>
    <cellStyle name="Accent2 5" xfId="208"/>
    <cellStyle name="40% - 强调文字颜色 6 2 2" xfId="209"/>
    <cellStyle name="好 3 4" xfId="210"/>
    <cellStyle name="40% - 强调文字颜色 6 3" xfId="211"/>
    <cellStyle name="输出 3 4" xfId="212"/>
    <cellStyle name="Accent6 2 2" xfId="213"/>
    <cellStyle name="60% - 强调文字颜色 1 2" xfId="214"/>
    <cellStyle name="60% - 强调文字颜色 1 2 2" xfId="215"/>
    <cellStyle name="好 7" xfId="216"/>
    <cellStyle name="标题 3 2 4" xfId="217"/>
    <cellStyle name="60% - 强调文字颜色 1 2 2 2" xfId="218"/>
    <cellStyle name="百分比 2 3 4 2" xfId="219"/>
    <cellStyle name="60% - 强调文字颜色 1 2 3" xfId="220"/>
    <cellStyle name="60% - 强调文字颜色 1 3" xfId="221"/>
    <cellStyle name="60% - 强调文字颜色 1 3 2" xfId="222"/>
    <cellStyle name="输出 4 4" xfId="223"/>
    <cellStyle name="常规 5" xfId="224"/>
    <cellStyle name="Accent6 3 2" xfId="225"/>
    <cellStyle name="60% - 强调文字颜色 2 2" xfId="226"/>
    <cellStyle name="Accent6 - 60%" xfId="227"/>
    <cellStyle name="60% - 强调文字颜色 2 2 3" xfId="228"/>
    <cellStyle name="注释 2" xfId="229"/>
    <cellStyle name="60% - 强调文字颜色 2 3 2" xfId="230"/>
    <cellStyle name="Accent6 4 2" xfId="231"/>
    <cellStyle name="60% - 强调文字颜色 3 2" xfId="232"/>
    <cellStyle name="60% - 强调文字颜色 3 2 2" xfId="233"/>
    <cellStyle name="60% - 强调文字颜色 3 2 3" xfId="234"/>
    <cellStyle name="Accent5 - 40% 2" xfId="235"/>
    <cellStyle name="60% - 强调文字颜色 3 3" xfId="236"/>
    <cellStyle name="Accent5 - 40% 2 2" xfId="237"/>
    <cellStyle name="60% - 强调文字颜色 3 3 2" xfId="238"/>
    <cellStyle name="Accent6 5 2" xfId="239"/>
    <cellStyle name="60% - 强调文字颜色 4 2" xfId="240"/>
    <cellStyle name="60% - 强调文字颜色 4 2 2" xfId="241"/>
    <cellStyle name="常规 20" xfId="242"/>
    <cellStyle name="常规 15" xfId="243"/>
    <cellStyle name="60% - 强调文字颜色 4 3 2" xfId="244"/>
    <cellStyle name="标题 1 4 2 2" xfId="245"/>
    <cellStyle name="60% - 强调文字颜色 5 2" xfId="246"/>
    <cellStyle name="60% - 强调文字颜色 5 2 2" xfId="247"/>
    <cellStyle name="百分比 2 10" xfId="248"/>
    <cellStyle name="60% - 强调文字颜色 5 2 3" xfId="249"/>
    <cellStyle name="60% - 强调文字颜色 5 3" xfId="250"/>
    <cellStyle name="RowLevel_0" xfId="251"/>
    <cellStyle name="60% - 强调文字颜色 5 3 2" xfId="252"/>
    <cellStyle name="60% - 强调文字颜色 6 2" xfId="253"/>
    <cellStyle name="强调文字颜色 5 2 3" xfId="254"/>
    <cellStyle name="Header2" xfId="255"/>
    <cellStyle name="60% - 强调文字颜色 6 2 2" xfId="256"/>
    <cellStyle name="Header2 2" xfId="257"/>
    <cellStyle name="60% - 强调文字颜色 6 2 2 2" xfId="258"/>
    <cellStyle name="60% - 强调文字颜色 6 2 3" xfId="259"/>
    <cellStyle name="60% - 强调文字颜色 6 3" xfId="260"/>
    <cellStyle name="6mal" xfId="261"/>
    <cellStyle name="Accent4 9" xfId="262"/>
    <cellStyle name="强调文字颜色 2 2 2" xfId="263"/>
    <cellStyle name="Accent1 - 20%" xfId="264"/>
    <cellStyle name="Accent5 - 20%" xfId="265"/>
    <cellStyle name="Accent1 - 20% 2 2" xfId="266"/>
    <cellStyle name="Accent1 - 20% 3" xfId="267"/>
    <cellStyle name="标题 6 2 2" xfId="268"/>
    <cellStyle name="Accent6 9" xfId="269"/>
    <cellStyle name="Accent1 - 40%" xfId="270"/>
    <cellStyle name="Accent1 - 40% 2" xfId="271"/>
    <cellStyle name="Accent1 - 40% 2 2" xfId="272"/>
    <cellStyle name="PSHeading 3 2" xfId="273"/>
    <cellStyle name="Accent1 - 40% 3" xfId="274"/>
    <cellStyle name="Accent1 - 60%" xfId="275"/>
    <cellStyle name="标题 1 5" xfId="276"/>
    <cellStyle name="Accent1 - 60% 2" xfId="277"/>
    <cellStyle name="标题 1 6" xfId="278"/>
    <cellStyle name="Accent1 - 60% 3" xfId="279"/>
    <cellStyle name="Accent1 2" xfId="280"/>
    <cellStyle name="Date 3" xfId="281"/>
    <cellStyle name="Accent1 2 2" xfId="282"/>
    <cellStyle name="Currency [0]_!!!GO" xfId="283"/>
    <cellStyle name="Accent1 3" xfId="284"/>
    <cellStyle name="Accent1 3 2" xfId="285"/>
    <cellStyle name="Accent1 5 2" xfId="286"/>
    <cellStyle name="sstot" xfId="287"/>
    <cellStyle name="常规 2 2 3 2" xfId="288"/>
    <cellStyle name="Accent1 6" xfId="289"/>
    <cellStyle name="常规 2 2 3 3" xfId="290"/>
    <cellStyle name="Accent1 7" xfId="291"/>
    <cellStyle name="常规 2 2 3 4" xfId="292"/>
    <cellStyle name="差_1110洱源 2" xfId="293"/>
    <cellStyle name="Accent1 8" xfId="294"/>
    <cellStyle name="差_1110洱源 3" xfId="295"/>
    <cellStyle name="Accent1 9" xfId="296"/>
    <cellStyle name="强调文字颜色 5 2 2 2" xfId="297"/>
    <cellStyle name="Header1 2" xfId="298"/>
    <cellStyle name="Accent2" xfId="299"/>
    <cellStyle name="输入 2 4" xfId="300"/>
    <cellStyle name="Accent2 - 40% 2 2" xfId="301"/>
    <cellStyle name="Accent2 - 60% 2" xfId="302"/>
    <cellStyle name="Accent5 - 40% 3" xfId="303"/>
    <cellStyle name="Accent2 - 60% 2 2" xfId="304"/>
    <cellStyle name="Accent2 - 60% 3" xfId="305"/>
    <cellStyle name="Accent2 2" xfId="306"/>
    <cellStyle name="t" xfId="307"/>
    <cellStyle name="Accent2 2 2" xfId="308"/>
    <cellStyle name="Accent2 3" xfId="309"/>
    <cellStyle name="Accent2 3 2" xfId="310"/>
    <cellStyle name="Accent2 4" xfId="311"/>
    <cellStyle name="Accent2 4 2" xfId="312"/>
    <cellStyle name="百分比 2 9 2 2" xfId="313"/>
    <cellStyle name="Accent2 5 2" xfId="314"/>
    <cellStyle name="常规 2 2 11" xfId="315"/>
    <cellStyle name="百分比 2 9 3" xfId="316"/>
    <cellStyle name="Date" xfId="317"/>
    <cellStyle name="常规 2 2 4 2" xfId="318"/>
    <cellStyle name="Accent2 6" xfId="319"/>
    <cellStyle name="Accent2 7" xfId="320"/>
    <cellStyle name="Accent2 8" xfId="321"/>
    <cellStyle name="Accent2 9" xfId="322"/>
    <cellStyle name="Accent3" xfId="323"/>
    <cellStyle name="Milliers_!!!GO" xfId="324"/>
    <cellStyle name="Accent5 2" xfId="325"/>
    <cellStyle name="Accent3 - 20%" xfId="326"/>
    <cellStyle name="标题 1 3" xfId="327"/>
    <cellStyle name="常规 2 2 7" xfId="328"/>
    <cellStyle name="百分比 4 3" xfId="329"/>
    <cellStyle name="Accent5 2 2" xfId="330"/>
    <cellStyle name="Accent3 - 20% 2" xfId="331"/>
    <cellStyle name="标题 1 3 2" xfId="332"/>
    <cellStyle name="汇总 3" xfId="333"/>
    <cellStyle name="Accent5 6" xfId="334"/>
    <cellStyle name="Accent3 - 20% 2 2" xfId="335"/>
    <cellStyle name="标题 1 4" xfId="336"/>
    <cellStyle name="Accent3 - 20% 3" xfId="337"/>
    <cellStyle name="Mon閠aire [0]_!!!GO" xfId="338"/>
    <cellStyle name="Accent4 3 2" xfId="339"/>
    <cellStyle name="Accent3 - 40%" xfId="340"/>
    <cellStyle name="Accent3 - 40% 2" xfId="341"/>
    <cellStyle name="Accent3 - 40% 2 2" xfId="342"/>
    <cellStyle name="Accent4 - 60%" xfId="343"/>
    <cellStyle name="捠壿 [0.00]_Region Orders (2)" xfId="344"/>
    <cellStyle name="常规 15 2 2" xfId="345"/>
    <cellStyle name="百分比 2 6 2" xfId="346"/>
    <cellStyle name="Accent3 - 40% 3" xfId="347"/>
    <cellStyle name="Accent4 5 2" xfId="348"/>
    <cellStyle name="Accent3 - 60%" xfId="349"/>
    <cellStyle name="好_M01-1 3" xfId="350"/>
    <cellStyle name="Accent3 - 60% 2" xfId="351"/>
    <cellStyle name="编号" xfId="352"/>
    <cellStyle name="Accent3 - 60% 2 2" xfId="353"/>
    <cellStyle name="Accent3 - 60% 3" xfId="354"/>
    <cellStyle name="Accent3 2" xfId="355"/>
    <cellStyle name="comma zerodec" xfId="356"/>
    <cellStyle name="Accent3 2 2" xfId="357"/>
    <cellStyle name="Accent3 3" xfId="358"/>
    <cellStyle name="Accent3 3 2" xfId="359"/>
    <cellStyle name="Accent3 4" xfId="360"/>
    <cellStyle name="Accent3 5" xfId="361"/>
    <cellStyle name="Accent3 5 2" xfId="362"/>
    <cellStyle name="Moneda_96 Risk" xfId="363"/>
    <cellStyle name="常规 2 2 5 2" xfId="364"/>
    <cellStyle name="Accent3 6" xfId="365"/>
    <cellStyle name="Accent3 7" xfId="366"/>
    <cellStyle name="Accent3 8" xfId="367"/>
    <cellStyle name="百分比 2" xfId="368"/>
    <cellStyle name="Accent3 9" xfId="369"/>
    <cellStyle name="Accent4" xfId="370"/>
    <cellStyle name="百分比 2 2 2" xfId="371"/>
    <cellStyle name="Accent4 - 20%" xfId="372"/>
    <cellStyle name="百分比 2 2 2 2" xfId="373"/>
    <cellStyle name="Accent4 - 20% 2" xfId="374"/>
    <cellStyle name="百分比 2 2 2 2 2" xfId="375"/>
    <cellStyle name="Accent4 - 20% 2 2" xfId="376"/>
    <cellStyle name="强调 2 2" xfId="377"/>
    <cellStyle name="百分比 2 2 2 3" xfId="378"/>
    <cellStyle name="Accent4 - 20% 3" xfId="379"/>
    <cellStyle name="百分比 2 4 2" xfId="380"/>
    <cellStyle name="Accent4 - 40%" xfId="381"/>
    <cellStyle name="百分比 2 4 2 2" xfId="382"/>
    <cellStyle name="Accent6 - 40%" xfId="383"/>
    <cellStyle name="Accent4 - 40% 2" xfId="384"/>
    <cellStyle name="商品名称 4" xfId="385"/>
    <cellStyle name="Accent6 - 40% 2" xfId="386"/>
    <cellStyle name="Accent4 - 40% 2 2" xfId="387"/>
    <cellStyle name="Accent4 - 40% 3" xfId="388"/>
    <cellStyle name="Accent4 - 60% 2" xfId="389"/>
    <cellStyle name="Accent4 - 60% 2 2" xfId="390"/>
    <cellStyle name="Accent4 - 60% 3" xfId="391"/>
    <cellStyle name="PSSpacer" xfId="392"/>
    <cellStyle name="Accent6" xfId="393"/>
    <cellStyle name="Accent4 2" xfId="394"/>
    <cellStyle name="New Times Roman" xfId="395"/>
    <cellStyle name="Accent4 3" xfId="396"/>
    <cellStyle name="Accent4 4" xfId="397"/>
    <cellStyle name="Accent4 4 2" xfId="398"/>
    <cellStyle name="PSHeading 5" xfId="399"/>
    <cellStyle name="标题 1 2 2" xfId="400"/>
    <cellStyle name="常规 2 2 6 2" xfId="401"/>
    <cellStyle name="Accent4 6" xfId="402"/>
    <cellStyle name="百分比 4 2 2" xfId="403"/>
    <cellStyle name="标题 1 2 3" xfId="404"/>
    <cellStyle name="Accent4 7" xfId="405"/>
    <cellStyle name="标题 1 2 4" xfId="406"/>
    <cellStyle name="Accent4 8" xfId="407"/>
    <cellStyle name="Accent5" xfId="408"/>
    <cellStyle name="Accent5 - 20% 2" xfId="409"/>
    <cellStyle name="Accent5 - 20% 2 2" xfId="410"/>
    <cellStyle name="Input [yellow] 2 2 2" xfId="411"/>
    <cellStyle name="Accent5 - 20% 3" xfId="412"/>
    <cellStyle name="Accent5 - 40%" xfId="413"/>
    <cellStyle name="标题 2 3 3" xfId="414"/>
    <cellStyle name="Accent5 - 60%" xfId="415"/>
    <cellStyle name="Accent5 - 60% 2" xfId="416"/>
    <cellStyle name="Category" xfId="417"/>
    <cellStyle name="Accent5 3" xfId="418"/>
    <cellStyle name="标题 2 3" xfId="419"/>
    <cellStyle name="Category 2" xfId="420"/>
    <cellStyle name="Accent5 3 2" xfId="421"/>
    <cellStyle name="标题 3 3" xfId="422"/>
    <cellStyle name="Comma [0]_!!!GO" xfId="423"/>
    <cellStyle name="Accent5 4 2" xfId="424"/>
    <cellStyle name="汇总 2" xfId="425"/>
    <cellStyle name="Accent5 5" xfId="426"/>
    <cellStyle name="汇总 2 2" xfId="427"/>
    <cellStyle name="Accent5 5 2" xfId="428"/>
    <cellStyle name="标题 1 3 3" xfId="429"/>
    <cellStyle name="汇总 4" xfId="430"/>
    <cellStyle name="Accent5 7" xfId="431"/>
    <cellStyle name="标题 1 3 4" xfId="432"/>
    <cellStyle name="百分比 2 3 2 2 2" xfId="433"/>
    <cellStyle name="汇总 5" xfId="434"/>
    <cellStyle name="Accent5 8" xfId="435"/>
    <cellStyle name="Accent6 - 20%" xfId="436"/>
    <cellStyle name="Accent6 - 40% 2 2" xfId="437"/>
    <cellStyle name="ColLevel_0" xfId="438"/>
    <cellStyle name="Accent6 - 40% 3" xfId="439"/>
    <cellStyle name="Accent6 - 60% 2" xfId="440"/>
    <cellStyle name="Accent6 - 60% 3" xfId="441"/>
    <cellStyle name="标题 1 4 4" xfId="442"/>
    <cellStyle name="Accent6 8" xfId="443"/>
    <cellStyle name="百分比 2 4 3" xfId="444"/>
    <cellStyle name="Comma_!!!GO" xfId="445"/>
    <cellStyle name="分级显示列_1_Book1" xfId="446"/>
    <cellStyle name="标题 3 3 2" xfId="447"/>
    <cellStyle name="Currency_!!!GO" xfId="448"/>
    <cellStyle name="标题 2 3 4" xfId="449"/>
    <cellStyle name="Currency1" xfId="450"/>
    <cellStyle name="Date 2" xfId="451"/>
    <cellStyle name="Date 2 2" xfId="452"/>
    <cellStyle name="Dollar (zero dec)" xfId="453"/>
    <cellStyle name="标题 2 2" xfId="454"/>
    <cellStyle name="常规 2 3 6" xfId="455"/>
    <cellStyle name="百分比 5 2" xfId="456"/>
    <cellStyle name="Grey" xfId="457"/>
    <cellStyle name="强调文字颜色 5 2 2" xfId="458"/>
    <cellStyle name="Header1" xfId="459"/>
    <cellStyle name="Header2 2 2" xfId="460"/>
    <cellStyle name="Header2 3" xfId="461"/>
    <cellStyle name="千位分隔 2 4" xfId="462"/>
    <cellStyle name="Input [yellow]" xfId="463"/>
    <cellStyle name="千位分隔 2 4 2" xfId="464"/>
    <cellStyle name="Input [yellow] 2" xfId="465"/>
    <cellStyle name="Input [yellow] 2 2" xfId="466"/>
    <cellStyle name="Input [yellow] 2 3" xfId="467"/>
    <cellStyle name="Input [yellow] 3" xfId="468"/>
    <cellStyle name="Input [yellow] 3 2" xfId="469"/>
    <cellStyle name="Input Cells" xfId="470"/>
    <cellStyle name="Linked Cells" xfId="471"/>
    <cellStyle name="Millares [0]_96 Risk" xfId="472"/>
    <cellStyle name="常规 2 2 2 2" xfId="473"/>
    <cellStyle name="Millares_96 Risk" xfId="474"/>
    <cellStyle name="千位分隔 2 3 2" xfId="475"/>
    <cellStyle name="Milliers [0]_!!!GO" xfId="476"/>
    <cellStyle name="Moneda [0]_96 Risk" xfId="477"/>
    <cellStyle name="数量 3" xfId="478"/>
    <cellStyle name="标题 1 2 2 2" xfId="479"/>
    <cellStyle name="Month" xfId="480"/>
    <cellStyle name="Month 2" xfId="481"/>
    <cellStyle name="百分比 10" xfId="482"/>
    <cellStyle name="PSHeading 2" xfId="483"/>
    <cellStyle name="no dec" xfId="484"/>
    <cellStyle name="PSHeading 2 2" xfId="485"/>
    <cellStyle name="no dec 2" xfId="486"/>
    <cellStyle name="PSHeading 2 2 2" xfId="487"/>
    <cellStyle name="no dec 2 2" xfId="488"/>
    <cellStyle name="百分比 3 3 2" xfId="489"/>
    <cellStyle name="PSHeading 2 3" xfId="490"/>
    <cellStyle name="no dec 3" xfId="491"/>
    <cellStyle name="Normal - Style1" xfId="492"/>
    <cellStyle name="百分比 2 5 2" xfId="493"/>
    <cellStyle name="Normal_!!!GO" xfId="494"/>
    <cellStyle name="PSInt" xfId="495"/>
    <cellStyle name="per.style" xfId="496"/>
    <cellStyle name="常规 2 3 4" xfId="497"/>
    <cellStyle name="t_HVAC Equipment (3)" xfId="498"/>
    <cellStyle name="Percent [2] 2" xfId="499"/>
    <cellStyle name="Percent_!!!GO" xfId="500"/>
    <cellStyle name="百分比 8" xfId="501"/>
    <cellStyle name="Pourcentage_pldt" xfId="502"/>
    <cellStyle name="PSChar 2" xfId="503"/>
    <cellStyle name="编号 2 2" xfId="504"/>
    <cellStyle name="PSHeading 3 3" xfId="505"/>
    <cellStyle name="PSDate" xfId="506"/>
    <cellStyle name="编号 2 2 2" xfId="507"/>
    <cellStyle name="PSDate 2" xfId="508"/>
    <cellStyle name="PSDec" xfId="509"/>
    <cellStyle name="编号 4" xfId="510"/>
    <cellStyle name="常规 10" xfId="511"/>
    <cellStyle name="PSDec 2" xfId="512"/>
    <cellStyle name="PSHeading" xfId="513"/>
    <cellStyle name="PSHeading 2 2 3" xfId="514"/>
    <cellStyle name="PSHeading 2 4" xfId="515"/>
    <cellStyle name="PSHeading 3" xfId="516"/>
    <cellStyle name="PSInt 2" xfId="517"/>
    <cellStyle name="PSSpacer 2" xfId="518"/>
    <cellStyle name="sstot 2" xfId="519"/>
    <cellStyle name="Standard_AREAS" xfId="520"/>
    <cellStyle name="t 2" xfId="521"/>
    <cellStyle name="常规 2 3 4 2" xfId="522"/>
    <cellStyle name="t_HVAC Equipment (3) 2" xfId="523"/>
    <cellStyle name="百分比 2 11" xfId="524"/>
    <cellStyle name="千位分隔 2 2" xfId="525"/>
    <cellStyle name="百分比 2 3 5" xfId="526"/>
    <cellStyle name="百分比 2 11 2" xfId="527"/>
    <cellStyle name="百分比 7 2" xfId="528"/>
    <cellStyle name="百分比 2 12" xfId="529"/>
    <cellStyle name="标题 10" xfId="530"/>
    <cellStyle name="百分比 2 2" xfId="531"/>
    <cellStyle name="百分比 2 2 3" xfId="532"/>
    <cellStyle name="百分比 2 2 3 2" xfId="533"/>
    <cellStyle name="百分比 2 3" xfId="534"/>
    <cellStyle name="常规_Sheet3" xfId="535"/>
    <cellStyle name="百分比 2 3 2" xfId="536"/>
    <cellStyle name="百分比 2 3 2 2" xfId="537"/>
    <cellStyle name="百分比 2 3 2 3" xfId="538"/>
    <cellStyle name="百分比 2 3 3" xfId="539"/>
    <cellStyle name="百分比 2 3 3 2" xfId="540"/>
    <cellStyle name="百分比 2 4" xfId="541"/>
    <cellStyle name="百分比 2 4 3 2" xfId="542"/>
    <cellStyle name="百分比 2 4 4" xfId="543"/>
    <cellStyle name="百分比 2 5" xfId="544"/>
    <cellStyle name="常规 15 2" xfId="545"/>
    <cellStyle name="百分比 2 6" xfId="546"/>
    <cellStyle name="标题 2 2 2" xfId="547"/>
    <cellStyle name="常规 15 3" xfId="548"/>
    <cellStyle name="百分比 2 7" xfId="549"/>
    <cellStyle name="标题 2 2 3" xfId="550"/>
    <cellStyle name="百分比 2 8" xfId="551"/>
    <cellStyle name="百分比 3" xfId="552"/>
    <cellStyle name="百分比 3 2" xfId="553"/>
    <cellStyle name="百分比 3 2 2" xfId="554"/>
    <cellStyle name="百分比 3 3" xfId="555"/>
    <cellStyle name="编号 2" xfId="556"/>
    <cellStyle name="百分比 3 4" xfId="557"/>
    <cellStyle name="标题 1 2" xfId="558"/>
    <cellStyle name="常规 2 2 6" xfId="559"/>
    <cellStyle name="百分比 4 2" xfId="560"/>
    <cellStyle name="标题 3 2" xfId="561"/>
    <cellStyle name="百分比 6 2" xfId="562"/>
    <cellStyle name="百分比 8 2" xfId="563"/>
    <cellStyle name="百分比 9" xfId="564"/>
    <cellStyle name="百分比 9 2" xfId="565"/>
    <cellStyle name="捠壿_Region Orders (2)" xfId="566"/>
    <cellStyle name="编号 2 3" xfId="567"/>
    <cellStyle name="编号 3" xfId="568"/>
    <cellStyle name="标题 1 3 2 2" xfId="569"/>
    <cellStyle name="标题 1 5 3" xfId="570"/>
    <cellStyle name="标题 2 4 2" xfId="571"/>
    <cellStyle name="标题 1 7" xfId="572"/>
    <cellStyle name="标题 2 3 2" xfId="573"/>
    <cellStyle name="标题 2 3 2 2" xfId="574"/>
    <cellStyle name="标题 2 4" xfId="575"/>
    <cellStyle name="标题 2 4 2 2" xfId="576"/>
    <cellStyle name="好 5 2" xfId="577"/>
    <cellStyle name="标题 3 2 2 2" xfId="578"/>
    <cellStyle name="标题 2 4 3" xfId="579"/>
    <cellStyle name="标题 2 4 4" xfId="580"/>
    <cellStyle name="标题 2 5" xfId="581"/>
    <cellStyle name="标题 2 7" xfId="582"/>
    <cellStyle name="标题 2 5 2" xfId="583"/>
    <cellStyle name="标题 2 5 3" xfId="584"/>
    <cellStyle name="标题 2 6" xfId="585"/>
    <cellStyle name="好 5" xfId="586"/>
    <cellStyle name="标题 3 2 2" xfId="587"/>
    <cellStyle name="好 6" xfId="588"/>
    <cellStyle name="标题 3 2 3" xfId="589"/>
    <cellStyle name="标题 3 3 2 2" xfId="590"/>
    <cellStyle name="标题 3 3 3" xfId="591"/>
    <cellStyle name="标题 3 3 4" xfId="592"/>
    <cellStyle name="标题 3 4" xfId="593"/>
    <cellStyle name="标题 3 4 2" xfId="594"/>
    <cellStyle name="标题 3 4 2 2" xfId="595"/>
    <cellStyle name="标题 3 4 3" xfId="596"/>
    <cellStyle name="标题 3 4 4" xfId="597"/>
    <cellStyle name="标题 3 5" xfId="598"/>
    <cellStyle name="标题 3 5 2" xfId="599"/>
    <cellStyle name="标题 3 5 3" xfId="600"/>
    <cellStyle name="标题 3 6" xfId="601"/>
    <cellStyle name="数量 2 2 2" xfId="602"/>
    <cellStyle name="标题 3 7" xfId="603"/>
    <cellStyle name="千位分隔 3" xfId="604"/>
    <cellStyle name="标题 4 2" xfId="605"/>
    <cellStyle name="千位分隔 3 2" xfId="606"/>
    <cellStyle name="标题 4 2 2" xfId="607"/>
    <cellStyle name="千位分隔 3 2 2" xfId="608"/>
    <cellStyle name="标题 4 2 2 2" xfId="609"/>
    <cellStyle name="千位分隔 3 3" xfId="610"/>
    <cellStyle name="标题 4 2 3" xfId="611"/>
    <cellStyle name="标题 4 2 4" xfId="612"/>
    <cellStyle name="千位分隔 4" xfId="613"/>
    <cellStyle name="标题 4 3" xfId="614"/>
    <cellStyle name="千位分隔 4 2" xfId="615"/>
    <cellStyle name="标题 4 3 2" xfId="616"/>
    <cellStyle name="标题 4 3 2 2" xfId="617"/>
    <cellStyle name="标题 4 3 3" xfId="618"/>
    <cellStyle name="标题 4 3 4" xfId="619"/>
    <cellStyle name="千位分隔 5" xfId="620"/>
    <cellStyle name="标题 4 4" xfId="621"/>
    <cellStyle name="千位分隔 5 2" xfId="622"/>
    <cellStyle name="标题 4 4 2" xfId="623"/>
    <cellStyle name="标题 4 4 2 2" xfId="624"/>
    <cellStyle name="标题 4 4 3" xfId="625"/>
    <cellStyle name="标题 4 4 4" xfId="626"/>
    <cellStyle name="千位分隔 6" xfId="627"/>
    <cellStyle name="标题 4 5" xfId="628"/>
    <cellStyle name="千位分隔 6 2" xfId="629"/>
    <cellStyle name="标题 4 5 2" xfId="630"/>
    <cellStyle name="标题 4 5 3" xfId="631"/>
    <cellStyle name="千位分隔 7" xfId="632"/>
    <cellStyle name="标题 4 6" xfId="633"/>
    <cellStyle name="千位分隔 8" xfId="634"/>
    <cellStyle name="标题 4 7" xfId="635"/>
    <cellStyle name="标题 5" xfId="636"/>
    <cellStyle name="标题 5 2" xfId="637"/>
    <cellStyle name="标题 5 2 2" xfId="638"/>
    <cellStyle name="标题 5 3" xfId="639"/>
    <cellStyle name="标题 5 4" xfId="640"/>
    <cellStyle name="标题 6" xfId="641"/>
    <cellStyle name="标题 6 2" xfId="642"/>
    <cellStyle name="标题 6 3" xfId="643"/>
    <cellStyle name="标题 6 4" xfId="644"/>
    <cellStyle name="标题 7" xfId="645"/>
    <cellStyle name="标题 7 2" xfId="646"/>
    <cellStyle name="标题 7 2 2" xfId="647"/>
    <cellStyle name="标题 7 3" xfId="648"/>
    <cellStyle name="标题 7 4" xfId="649"/>
    <cellStyle name="标题 8" xfId="650"/>
    <cellStyle name="常规 2 7" xfId="651"/>
    <cellStyle name="标题 8 2" xfId="652"/>
    <cellStyle name="输入 2" xfId="653"/>
    <cellStyle name="常规 2 8" xfId="654"/>
    <cellStyle name="标题 8 3" xfId="655"/>
    <cellStyle name="标题 9" xfId="656"/>
    <cellStyle name="标题1" xfId="657"/>
    <cellStyle name="标题1 2" xfId="658"/>
    <cellStyle name="标题1 2 2" xfId="659"/>
    <cellStyle name="标题1 2 2 2" xfId="660"/>
    <cellStyle name="差 5 2" xfId="661"/>
    <cellStyle name="标题1 2 3" xfId="662"/>
    <cellStyle name="标题1 3" xfId="663"/>
    <cellStyle name="标题1 3 2" xfId="664"/>
    <cellStyle name="标题1 4" xfId="665"/>
    <cellStyle name="表标题" xfId="666"/>
    <cellStyle name="表标题 2" xfId="667"/>
    <cellStyle name="部门" xfId="668"/>
    <cellStyle name="部门 2" xfId="669"/>
    <cellStyle name="部门 2 2" xfId="670"/>
    <cellStyle name="部门 2 2 2" xfId="671"/>
    <cellStyle name="部门 2 3" xfId="672"/>
    <cellStyle name="部门 3" xfId="673"/>
    <cellStyle name="部门 3 2" xfId="674"/>
    <cellStyle name="解释性文本 5" xfId="675"/>
    <cellStyle name="差 2" xfId="676"/>
    <cellStyle name="解释性文本 5 2" xfId="677"/>
    <cellStyle name="差 2 2" xfId="678"/>
    <cellStyle name="差 2 2 2" xfId="679"/>
    <cellStyle name="解释性文本 5 3" xfId="680"/>
    <cellStyle name="差 2 3" xfId="681"/>
    <cellStyle name="差 2 4" xfId="682"/>
    <cellStyle name="解释性文本 6" xfId="683"/>
    <cellStyle name="差 3" xfId="684"/>
    <cellStyle name="差 3 2" xfId="685"/>
    <cellStyle name="差 3 2 2" xfId="686"/>
    <cellStyle name="差 3 3" xfId="687"/>
    <cellStyle name="差 3 4" xfId="688"/>
    <cellStyle name="解释性文本 7" xfId="689"/>
    <cellStyle name="差 4" xfId="690"/>
    <cellStyle name="差 4 2" xfId="691"/>
    <cellStyle name="差 4 2 2" xfId="692"/>
    <cellStyle name="差 4 3" xfId="693"/>
    <cellStyle name="差 4 4" xfId="694"/>
    <cellStyle name="差 5" xfId="695"/>
    <cellStyle name="差 5 3" xfId="696"/>
    <cellStyle name="差_0502通海县 2 2" xfId="697"/>
    <cellStyle name="差 6" xfId="698"/>
    <cellStyle name="差 8" xfId="699"/>
    <cellStyle name="差_0502通海县" xfId="700"/>
    <cellStyle name="差_0502通海县 2" xfId="701"/>
    <cellStyle name="差_0502通海县 3" xfId="702"/>
    <cellStyle name="差_0605石屏" xfId="703"/>
    <cellStyle name="差_0605石屏 2" xfId="704"/>
    <cellStyle name="差_0605石屏 2 2" xfId="705"/>
    <cellStyle name="差_0605石屏 3" xfId="706"/>
    <cellStyle name="差_0605石屏县" xfId="707"/>
    <cellStyle name="差_0605石屏县 2" xfId="708"/>
    <cellStyle name="差_0605石屏县 2 2" xfId="709"/>
    <cellStyle name="差_0605石屏县 3" xfId="710"/>
    <cellStyle name="差_1110洱源" xfId="711"/>
    <cellStyle name="差_1110洱源 2 2" xfId="712"/>
    <cellStyle name="差_11大理" xfId="713"/>
    <cellStyle name="差_11大理 2" xfId="714"/>
    <cellStyle name="差_11大理 2 2" xfId="715"/>
    <cellStyle name="差_11大理 3" xfId="716"/>
    <cellStyle name="差_2007年地州资金往来对账表" xfId="717"/>
    <cellStyle name="差_2007年地州资金往来对账表 2" xfId="718"/>
    <cellStyle name="差_2007年地州资金往来对账表 2 2" xfId="719"/>
    <cellStyle name="差_2007年地州资金往来对账表 3" xfId="720"/>
    <cellStyle name="常规 28" xfId="721"/>
    <cellStyle name="差_2008年地州对账表(国库资金）" xfId="722"/>
    <cellStyle name="差_2008年地州对账表(国库资金） 2" xfId="723"/>
    <cellStyle name="适中 3" xfId="724"/>
    <cellStyle name="差_2008年地州对账表(国库资金） 2 2" xfId="725"/>
    <cellStyle name="差_2008年地州对账表(国库资金） 3" xfId="726"/>
    <cellStyle name="差_Book1" xfId="727"/>
    <cellStyle name="差_M01-1" xfId="728"/>
    <cellStyle name="昗弨_Pacific Region P&amp;L" xfId="729"/>
    <cellStyle name="差_M01-1 2" xfId="730"/>
    <cellStyle name="差_M01-1 2 2" xfId="731"/>
    <cellStyle name="差_M01-1 3" xfId="732"/>
    <cellStyle name="常规 10 2" xfId="733"/>
    <cellStyle name="常规 10 2 2" xfId="734"/>
    <cellStyle name="常规 10 2 2 2" xfId="735"/>
    <cellStyle name="汇总 6 2" xfId="736"/>
    <cellStyle name="常规 10 2 3" xfId="737"/>
    <cellStyle name="常规 10 2_报预算局：2016年云南省及省本级1-7月社保基金预算执行情况表（0823）" xfId="738"/>
    <cellStyle name="常规 10 3" xfId="739"/>
    <cellStyle name="常规 10 41" xfId="740"/>
    <cellStyle name="常规 10 41 2" xfId="741"/>
    <cellStyle name="常规 11" xfId="742"/>
    <cellStyle name="常规 11 2" xfId="743"/>
    <cellStyle name="常规 11 2 2" xfId="744"/>
    <cellStyle name="常规 11 3" xfId="745"/>
    <cellStyle name="常规 11 3 2" xfId="746"/>
    <cellStyle name="链接单元格 3 2 2" xfId="747"/>
    <cellStyle name="常规 11 4" xfId="748"/>
    <cellStyle name="好 4 2" xfId="749"/>
    <cellStyle name="常规 12" xfId="750"/>
    <cellStyle name="好 4 2 2" xfId="751"/>
    <cellStyle name="常规 12 2" xfId="752"/>
    <cellStyle name="好 4 3" xfId="753"/>
    <cellStyle name="常规 13" xfId="754"/>
    <cellStyle name="常规 13 2" xfId="755"/>
    <cellStyle name="好 4 4" xfId="756"/>
    <cellStyle name="常规 14" xfId="757"/>
    <cellStyle name="常规 14 2" xfId="758"/>
    <cellStyle name="检查单元格 2 2 2" xfId="759"/>
    <cellStyle name="常规 21" xfId="760"/>
    <cellStyle name="常规 16" xfId="761"/>
    <cellStyle name="常规 16 2" xfId="762"/>
    <cellStyle name="注释 4 2" xfId="763"/>
    <cellStyle name="常规 22" xfId="764"/>
    <cellStyle name="常规 17" xfId="765"/>
    <cellStyle name="注释 4 2 2" xfId="766"/>
    <cellStyle name="常规 17 2" xfId="767"/>
    <cellStyle name="常规 17 2 2" xfId="768"/>
    <cellStyle name="常规 17 3" xfId="769"/>
    <cellStyle name="注释 4 3" xfId="770"/>
    <cellStyle name="常规 23" xfId="771"/>
    <cellStyle name="常规 18" xfId="772"/>
    <cellStyle name="常规 5 42" xfId="773"/>
    <cellStyle name="常规 18 2" xfId="774"/>
    <cellStyle name="常规 5 42 2" xfId="775"/>
    <cellStyle name="常规 18 2 2" xfId="776"/>
    <cellStyle name="常规 18 3" xfId="777"/>
    <cellStyle name="注释 4 4" xfId="778"/>
    <cellStyle name="常规 24" xfId="779"/>
    <cellStyle name="常规 19" xfId="780"/>
    <cellStyle name="常规 19 10" xfId="781"/>
    <cellStyle name="常规 19 2" xfId="782"/>
    <cellStyle name="常规 19 2 2" xfId="783"/>
    <cellStyle name="常规 19 3" xfId="784"/>
    <cellStyle name="常规 2" xfId="785"/>
    <cellStyle name="强调文字颜色 3 3" xfId="786"/>
    <cellStyle name="常规 2 10" xfId="787"/>
    <cellStyle name="强调文字颜色 3 3 2" xfId="788"/>
    <cellStyle name="常规 2 10 2" xfId="789"/>
    <cellStyle name="常规 2 11" xfId="790"/>
    <cellStyle name="常规 2 11 2" xfId="791"/>
    <cellStyle name="常规 2 12" xfId="792"/>
    <cellStyle name="常规 2 13" xfId="793"/>
    <cellStyle name="常规 2 13 2" xfId="794"/>
    <cellStyle name="常规 2 14" xfId="795"/>
    <cellStyle name="常规 2 14 2" xfId="796"/>
    <cellStyle name="常规 2 15" xfId="797"/>
    <cellStyle name="常规 2 16" xfId="798"/>
    <cellStyle name="常规 2 2" xfId="799"/>
    <cellStyle name="常规 2 2 11 2" xfId="800"/>
    <cellStyle name="常规 2 2 2" xfId="801"/>
    <cellStyle name="常规 2 2 2 2 2" xfId="802"/>
    <cellStyle name="常规 2 2 2 2 2 2" xfId="803"/>
    <cellStyle name="常规 2 2 2 2 3" xfId="804"/>
    <cellStyle name="常规 2 2 2 3" xfId="805"/>
    <cellStyle name="常规 2 2 2 3 2" xfId="806"/>
    <cellStyle name="强调文字颜色 1 2" xfId="807"/>
    <cellStyle name="常规 2 2 2 4 2" xfId="808"/>
    <cellStyle name="常规 2 2 3" xfId="809"/>
    <cellStyle name="常规 2 2 3 2 2" xfId="810"/>
    <cellStyle name="常规 2 2 3 3 2" xfId="811"/>
    <cellStyle name="常规 2 2 4" xfId="812"/>
    <cellStyle name="常规 2 2 5" xfId="813"/>
    <cellStyle name="常规 2 3" xfId="814"/>
    <cellStyle name="常规 2 3 2" xfId="815"/>
    <cellStyle name="常规 2 3 2 2" xfId="816"/>
    <cellStyle name="常规 2 3 2 2 2" xfId="817"/>
    <cellStyle name="常规 2 3 2 2 2 2" xfId="818"/>
    <cellStyle name="常规 2 3 2 2 3" xfId="819"/>
    <cellStyle name="常规 2 3 2 3" xfId="820"/>
    <cellStyle name="常规 2 3 2 3 2" xfId="821"/>
    <cellStyle name="常规 2 3 2 4" xfId="822"/>
    <cellStyle name="常规 2 3 2 4 2" xfId="823"/>
    <cellStyle name="常规 2 3 2 5" xfId="824"/>
    <cellStyle name="常规 2 3 3" xfId="825"/>
    <cellStyle name="常规 2 3 3 2" xfId="826"/>
    <cellStyle name="常规 2 3 3 2 2" xfId="827"/>
    <cellStyle name="常规 2 3 3 3" xfId="828"/>
    <cellStyle name="常规 2 3 3 3 2" xfId="829"/>
    <cellStyle name="常规 2 3 3 4" xfId="830"/>
    <cellStyle name="常规 2 3 5" xfId="831"/>
    <cellStyle name="常规 2 3 5 2" xfId="832"/>
    <cellStyle name="常规 2 4" xfId="833"/>
    <cellStyle name="常规 2 4 2" xfId="834"/>
    <cellStyle name="常规 2 4 2 2" xfId="835"/>
    <cellStyle name="常规 2 4 2 2 2" xfId="836"/>
    <cellStyle name="输出 2 2 2" xfId="837"/>
    <cellStyle name="常规 2 4 2 3" xfId="838"/>
    <cellStyle name="常规 2 4 2 3 2" xfId="839"/>
    <cellStyle name="常规 2 4 2 4" xfId="840"/>
    <cellStyle name="常规 2 4 3" xfId="841"/>
    <cellStyle name="常规 2 4 3 2" xfId="842"/>
    <cellStyle name="常规 2 4 4" xfId="843"/>
    <cellStyle name="常规 2 4 4 2" xfId="844"/>
    <cellStyle name="常规 2 4 5" xfId="845"/>
    <cellStyle name="常规 2 5" xfId="846"/>
    <cellStyle name="常规 2 5 2" xfId="847"/>
    <cellStyle name="检查单元格 6" xfId="848"/>
    <cellStyle name="常规 2 5 2 2" xfId="849"/>
    <cellStyle name="常规 2 5 2 2 2" xfId="850"/>
    <cellStyle name="输出 3 2 2" xfId="851"/>
    <cellStyle name="检查单元格 7" xfId="852"/>
    <cellStyle name="常规 2 5 2 3" xfId="853"/>
    <cellStyle name="常规 2 5 3" xfId="854"/>
    <cellStyle name="常规 2 5 3 2" xfId="855"/>
    <cellStyle name="常规 2 5 4" xfId="856"/>
    <cellStyle name="常规 2 5 4 2" xfId="857"/>
    <cellStyle name="常规 2 5 5" xfId="858"/>
    <cellStyle name="常规 2 6" xfId="859"/>
    <cellStyle name="常规 2 6 2" xfId="860"/>
    <cellStyle name="常规 2 6 2 2" xfId="861"/>
    <cellStyle name="常规 2 6 2 2 2" xfId="862"/>
    <cellStyle name="常规 2 6 3" xfId="863"/>
    <cellStyle name="常规 2 6 3 2" xfId="864"/>
    <cellStyle name="常规 2 6 4" xfId="865"/>
    <cellStyle name="常规 2 6 4 2" xfId="866"/>
    <cellStyle name="常规 2 7 3" xfId="867"/>
    <cellStyle name="常规 2 7 3 2" xfId="868"/>
    <cellStyle name="输入 2 2" xfId="869"/>
    <cellStyle name="常规 2 8 2" xfId="870"/>
    <cellStyle name="输入 3" xfId="871"/>
    <cellStyle name="常规 2 9" xfId="872"/>
    <cellStyle name="输入 3 2" xfId="873"/>
    <cellStyle name="常规 2 9 2" xfId="874"/>
    <cellStyle name="输入 3 2 2" xfId="875"/>
    <cellStyle name="常规 2 9 2 2" xfId="876"/>
    <cellStyle name="输入 3 3" xfId="877"/>
    <cellStyle name="常规 2 9 3" xfId="878"/>
    <cellStyle name="常规 2 9 3 2" xfId="879"/>
    <cellStyle name="输入 3 4" xfId="880"/>
    <cellStyle name="好_2008年地州对账表(国库资金） 2" xfId="881"/>
    <cellStyle name="常规 2 9 4" xfId="882"/>
    <cellStyle name="常规 30" xfId="883"/>
    <cellStyle name="常规 25" xfId="884"/>
    <cellStyle name="常规 25 2" xfId="885"/>
    <cellStyle name="常规 26" xfId="886"/>
    <cellStyle name="常规 27" xfId="887"/>
    <cellStyle name="常规 29" xfId="888"/>
    <cellStyle name="输出 4 2" xfId="889"/>
    <cellStyle name="常规 3" xfId="890"/>
    <cellStyle name="输出 4 2 2" xfId="891"/>
    <cellStyle name="常规 3 2" xfId="892"/>
    <cellStyle name="常规 3 2 2" xfId="893"/>
    <cellStyle name="常规 3 2 2 2" xfId="894"/>
    <cellStyle name="常规 3 2 4" xfId="895"/>
    <cellStyle name="常规 3 2 4 2" xfId="896"/>
    <cellStyle name="常规 3 3" xfId="897"/>
    <cellStyle name="常规 3 3 2" xfId="898"/>
    <cellStyle name="常规 3 3 2 2" xfId="899"/>
    <cellStyle name="常规 3 3 2 2 2" xfId="900"/>
    <cellStyle name="常规 3 3 2 3" xfId="901"/>
    <cellStyle name="常规 3 3 3" xfId="902"/>
    <cellStyle name="常规 3 3 3 2" xfId="903"/>
    <cellStyle name="常规 3 3 4" xfId="904"/>
    <cellStyle name="常规 3 3 4 2" xfId="905"/>
    <cellStyle name="常规 3 4" xfId="906"/>
    <cellStyle name="常规 3 4 2" xfId="907"/>
    <cellStyle name="常规 3 4 2 2" xfId="908"/>
    <cellStyle name="常规 3 5" xfId="909"/>
    <cellStyle name="常规 3 5 2" xfId="910"/>
    <cellStyle name="常规 3 6" xfId="911"/>
    <cellStyle name="常规 3 6 2" xfId="912"/>
    <cellStyle name="常规 3 7" xfId="913"/>
    <cellStyle name="常规 3 8" xfId="914"/>
    <cellStyle name="常规 3_Book1" xfId="915"/>
    <cellStyle name="输出 4 3" xfId="916"/>
    <cellStyle name="常规 4" xfId="917"/>
    <cellStyle name="常规 4 2" xfId="918"/>
    <cellStyle name="常规 4 4" xfId="919"/>
    <cellStyle name="常规 4 2 2" xfId="920"/>
    <cellStyle name="常规 6 4" xfId="921"/>
    <cellStyle name="常规 4 2 2 2" xfId="922"/>
    <cellStyle name="常规 6 4 2" xfId="923"/>
    <cellStyle name="常规 4 2 2 2 2" xfId="924"/>
    <cellStyle name="常规 4 5" xfId="925"/>
    <cellStyle name="常规 4 2 3" xfId="926"/>
    <cellStyle name="常规 7 4" xfId="927"/>
    <cellStyle name="常规 4 2 3 2" xfId="928"/>
    <cellStyle name="常规 4 6" xfId="929"/>
    <cellStyle name="常规 4 2 4" xfId="930"/>
    <cellStyle name="常规 8 4" xfId="931"/>
    <cellStyle name="常规 444" xfId="932"/>
    <cellStyle name="常规 439" xfId="933"/>
    <cellStyle name="常规 4 6 2" xfId="934"/>
    <cellStyle name="常规 4 2 4 2" xfId="935"/>
    <cellStyle name="常规 4 7" xfId="936"/>
    <cellStyle name="常规 4 2 5" xfId="937"/>
    <cellStyle name="常规 4 3" xfId="938"/>
    <cellStyle name="常规 5 4" xfId="939"/>
    <cellStyle name="常规 4 3 2" xfId="940"/>
    <cellStyle name="常规 5 4 2" xfId="941"/>
    <cellStyle name="常规 4 3 2 2" xfId="942"/>
    <cellStyle name="常规 4 3 2 2 2" xfId="943"/>
    <cellStyle name="常规 4 3 2 3" xfId="944"/>
    <cellStyle name="常规 5 5" xfId="945"/>
    <cellStyle name="常规 4 3 3" xfId="946"/>
    <cellStyle name="常规 4 3 3 2" xfId="947"/>
    <cellStyle name="常规 4 3 4" xfId="948"/>
    <cellStyle name="常规 4 3 4 2" xfId="949"/>
    <cellStyle name="常规 4 3 5" xfId="950"/>
    <cellStyle name="链接单元格 3" xfId="951"/>
    <cellStyle name="常规 433" xfId="952"/>
    <cellStyle name="常规 428" xfId="953"/>
    <cellStyle name="链接单元格 4" xfId="954"/>
    <cellStyle name="常规 434" xfId="955"/>
    <cellStyle name="常规 429" xfId="956"/>
    <cellStyle name="常规 430" xfId="957"/>
    <cellStyle name="常规 431" xfId="958"/>
    <cellStyle name="链接单元格 2" xfId="959"/>
    <cellStyle name="常规 432" xfId="960"/>
    <cellStyle name="链接单元格 5" xfId="961"/>
    <cellStyle name="常规 440" xfId="962"/>
    <cellStyle name="常规 435" xfId="963"/>
    <cellStyle name="链接单元格 6" xfId="964"/>
    <cellStyle name="常规 441" xfId="965"/>
    <cellStyle name="常规 436" xfId="966"/>
    <cellStyle name="链接单元格 7" xfId="967"/>
    <cellStyle name="常规 8 2" xfId="968"/>
    <cellStyle name="常规 442" xfId="969"/>
    <cellStyle name="常规 8 3" xfId="970"/>
    <cellStyle name="常规 443" xfId="971"/>
    <cellStyle name="常规 448" xfId="972"/>
    <cellStyle name="常规 449" xfId="973"/>
    <cellStyle name="常规 450" xfId="974"/>
    <cellStyle name="常规 451" xfId="975"/>
    <cellStyle name="常规 452" xfId="976"/>
    <cellStyle name="常规 5 2" xfId="977"/>
    <cellStyle name="常规 5 2 2" xfId="978"/>
    <cellStyle name="常规 5 2 2 2" xfId="979"/>
    <cellStyle name="常规 5 2 3" xfId="980"/>
    <cellStyle name="常规 5 2 3 2" xfId="981"/>
    <cellStyle name="常规 5 2 4" xfId="982"/>
    <cellStyle name="常规 5 3" xfId="983"/>
    <cellStyle name="常规 5 3 2" xfId="984"/>
    <cellStyle name="常规 6" xfId="985"/>
    <cellStyle name="常规 6 2" xfId="986"/>
    <cellStyle name="常规 6 2 2" xfId="987"/>
    <cellStyle name="常规 6 3" xfId="988"/>
    <cellStyle name="常规 6 3 2" xfId="989"/>
    <cellStyle name="常规 6 3 2 2" xfId="990"/>
    <cellStyle name="常规 6 3 3" xfId="991"/>
    <cellStyle name="常规 7" xfId="992"/>
    <cellStyle name="常规 7 2" xfId="993"/>
    <cellStyle name="常规 7 2 2" xfId="994"/>
    <cellStyle name="常规 7 3" xfId="995"/>
    <cellStyle name="常规 7 3 2" xfId="996"/>
    <cellStyle name="常规 8" xfId="997"/>
    <cellStyle name="常规 9" xfId="998"/>
    <cellStyle name="注释 7" xfId="999"/>
    <cellStyle name="常规 9 2 2" xfId="1000"/>
    <cellStyle name="常规 9 2 2 2" xfId="1001"/>
    <cellStyle name="注释 8" xfId="1002"/>
    <cellStyle name="常规 9 2 3" xfId="1003"/>
    <cellStyle name="常规 9 3" xfId="1004"/>
    <cellStyle name="常规 9 3 2" xfId="1005"/>
    <cellStyle name="常规 9 4" xfId="1006"/>
    <cellStyle name="常规 9 5" xfId="1007"/>
    <cellStyle name="常规 94" xfId="1008"/>
    <cellStyle name="常规 95" xfId="1009"/>
    <cellStyle name="常规_2004年基金预算(二稿)" xfId="1010"/>
    <cellStyle name="常规_2007年云南省向人大报送政府收支预算表格式编制过程表" xfId="1011"/>
    <cellStyle name="常规_2007年云南省向人大报送政府收支预算表格式编制过程表 2" xfId="1012"/>
    <cellStyle name="计算 2 3" xfId="1013"/>
    <cellStyle name="常规_2007年云南省向人大报送政府收支预算表格式编制过程表 2 2" xfId="1014"/>
    <cellStyle name="数量 4" xfId="1015"/>
    <cellStyle name="常规_2007年云南省向人大报送政府收支预算表格式编制过程表 2 2 2" xfId="1016"/>
    <cellStyle name="计算 2 4" xfId="1017"/>
    <cellStyle name="常规_2007年云南省向人大报送政府收支预算表格式编制过程表 2 3" xfId="1018"/>
    <cellStyle name="常规_2007年云南省向人大报送政府收支预算表格式编制过程表 2 4 2" xfId="1019"/>
    <cellStyle name="计算 3 3" xfId="1020"/>
    <cellStyle name="常规_2007年云南省向人大报送政府收支预算表格式编制过程表 3 2" xfId="1021"/>
    <cellStyle name="常规_exceltmp1" xfId="1022"/>
    <cellStyle name="计算 4" xfId="1023"/>
    <cellStyle name="常规_exceltmp1 2" xfId="1024"/>
    <cellStyle name="千位[0]_ 方正PC" xfId="1025"/>
    <cellStyle name="常规_表样--2016年1至7月云南省及省本级地方财政收支执行情况（国资预算）全省数据与国库一致send预算局826" xfId="1026"/>
    <cellStyle name="超级链接 2 2" xfId="1027"/>
    <cellStyle name="超级链接 3" xfId="1028"/>
    <cellStyle name="超链接 2" xfId="1029"/>
    <cellStyle name="超链接 2 2" xfId="1030"/>
    <cellStyle name="超链接 2 2 2" xfId="1031"/>
    <cellStyle name="超链接 3" xfId="1032"/>
    <cellStyle name="超链接 3 2" xfId="1033"/>
    <cellStyle name="超链接 4" xfId="1034"/>
    <cellStyle name="超链接 4 2" xfId="1035"/>
    <cellStyle name="分级显示行_1_Book1" xfId="1036"/>
    <cellStyle name="好 2" xfId="1037"/>
    <cellStyle name="好 2 2" xfId="1038"/>
    <cellStyle name="好 2 2 2" xfId="1039"/>
    <cellStyle name="好 3" xfId="1040"/>
    <cellStyle name="好 3 2" xfId="1041"/>
    <cellStyle name="好 4" xfId="1042"/>
    <cellStyle name="好 5 3" xfId="1043"/>
    <cellStyle name="好 8" xfId="1044"/>
    <cellStyle name="好_0502通海县" xfId="1045"/>
    <cellStyle name="好_0502通海县 2" xfId="1046"/>
    <cellStyle name="好_0502通海县 2 2" xfId="1047"/>
    <cellStyle name="好_0502通海县 3" xfId="1048"/>
    <cellStyle name="好_0605石屏" xfId="1049"/>
    <cellStyle name="好_0605石屏 2" xfId="1050"/>
    <cellStyle name="好_0605石屏 2 2" xfId="1051"/>
    <cellStyle name="好_0605石屏 3" xfId="1052"/>
    <cellStyle name="好_0605石屏县" xfId="1053"/>
    <cellStyle name="好_0605石屏县 2" xfId="1054"/>
    <cellStyle name="好_0605石屏县 3" xfId="1055"/>
    <cellStyle name="好_1110洱源" xfId="1056"/>
    <cellStyle name="解释性文本 4 3" xfId="1057"/>
    <cellStyle name="好_1110洱源 2" xfId="1058"/>
    <cellStyle name="好_1110洱源 2 2" xfId="1059"/>
    <cellStyle name="解释性文本 4 4" xfId="1060"/>
    <cellStyle name="好_1110洱源 3" xfId="1061"/>
    <cellStyle name="好_11大理" xfId="1062"/>
    <cellStyle name="好_11大理 2" xfId="1063"/>
    <cellStyle name="好_11大理 2 2" xfId="1064"/>
    <cellStyle name="好_11大理 3" xfId="1065"/>
    <cellStyle name="好_2007年地州资金往来对账表" xfId="1066"/>
    <cellStyle name="好_2007年地州资金往来对账表 2" xfId="1067"/>
    <cellStyle name="好_2007年地州资金往来对账表 2 2" xfId="1068"/>
    <cellStyle name="好_2007年地州资金往来对账表 3" xfId="1069"/>
    <cellStyle name="商品名称 2 3" xfId="1070"/>
    <cellStyle name="好_2008年地州对账表(国库资金） 2 2" xfId="1071"/>
    <cellStyle name="好_2008年地州对账表(国库资金） 3" xfId="1072"/>
    <cellStyle name="好_Book1" xfId="1073"/>
    <cellStyle name="好_Book1 2" xfId="1074"/>
    <cellStyle name="好_M01-1" xfId="1075"/>
    <cellStyle name="好_M01-1 2" xfId="1076"/>
    <cellStyle name="好_M01-1 2 2" xfId="1077"/>
    <cellStyle name="后继超级链接" xfId="1078"/>
    <cellStyle name="后继超级链接 2" xfId="1079"/>
    <cellStyle name="后继超级链接 2 2" xfId="1080"/>
    <cellStyle name="后继超级链接 3" xfId="1081"/>
    <cellStyle name="汇总 2 2 2" xfId="1082"/>
    <cellStyle name="汇总 8" xfId="1083"/>
    <cellStyle name="汇总 2 2 2 2" xfId="1084"/>
    <cellStyle name="警告文本 2 2 2" xfId="1085"/>
    <cellStyle name="汇总 2 2 3" xfId="1086"/>
    <cellStyle name="汇总 2 3" xfId="1087"/>
    <cellStyle name="汇总 2 3 2" xfId="1088"/>
    <cellStyle name="汇总 2 4" xfId="1089"/>
    <cellStyle name="汇总 2 4 2" xfId="1090"/>
    <cellStyle name="汇总 2 5" xfId="1091"/>
    <cellStyle name="汇总 3 2" xfId="1092"/>
    <cellStyle name="汇总 3 2 2" xfId="1093"/>
    <cellStyle name="汇总 3 2 2 2" xfId="1094"/>
    <cellStyle name="警告文本 3 2 2" xfId="1095"/>
    <cellStyle name="汇总 3 2 3" xfId="1096"/>
    <cellStyle name="汇总 3 3" xfId="1097"/>
    <cellStyle name="汇总 3 3 2" xfId="1098"/>
    <cellStyle name="汇总 3 4" xfId="1099"/>
    <cellStyle name="汇总 3 4 2" xfId="1100"/>
    <cellStyle name="汇总 3 5" xfId="1101"/>
    <cellStyle name="汇总 4 2" xfId="1102"/>
    <cellStyle name="汇总 4 2 2" xfId="1103"/>
    <cellStyle name="汇总 4 2 2 2" xfId="1104"/>
    <cellStyle name="警告文本 4 2 2" xfId="1105"/>
    <cellStyle name="汇总 4 2 3" xfId="1106"/>
    <cellStyle name="汇总 4 3" xfId="1107"/>
    <cellStyle name="汇总 4 3 2" xfId="1108"/>
    <cellStyle name="汇总 4 4" xfId="1109"/>
    <cellStyle name="汇总 4 4 2" xfId="1110"/>
    <cellStyle name="汇总 4 5" xfId="1111"/>
    <cellStyle name="汇总 5 2" xfId="1112"/>
    <cellStyle name="汇总 5 2 2" xfId="1113"/>
    <cellStyle name="汇总 5 3" xfId="1114"/>
    <cellStyle name="汇总 5 3 2" xfId="1115"/>
    <cellStyle name="千分位_97-917" xfId="1116"/>
    <cellStyle name="汇总 5 4" xfId="1117"/>
    <cellStyle name="汇总 7" xfId="1118"/>
    <cellStyle name="汇总 7 2" xfId="1119"/>
    <cellStyle name="汇总 8 2" xfId="1120"/>
    <cellStyle name="计算 2" xfId="1121"/>
    <cellStyle name="计算 2 2" xfId="1122"/>
    <cellStyle name="计算 2 2 2" xfId="1123"/>
    <cellStyle name="计算 3" xfId="1124"/>
    <cellStyle name="计算 3 2" xfId="1125"/>
    <cellStyle name="计算 3 2 2" xfId="1126"/>
    <cellStyle name="计算 3 4" xfId="1127"/>
    <cellStyle name="计算 4 2" xfId="1128"/>
    <cellStyle name="计算 4 2 2" xfId="1129"/>
    <cellStyle name="计算 4 3" xfId="1130"/>
    <cellStyle name="计算 4 4" xfId="1131"/>
    <cellStyle name="计算 5" xfId="1132"/>
    <cellStyle name="计算 5 2" xfId="1133"/>
    <cellStyle name="计算 5 3" xfId="1134"/>
    <cellStyle name="计算 6" xfId="1135"/>
    <cellStyle name="计算 7" xfId="1136"/>
    <cellStyle name="计算 8" xfId="1137"/>
    <cellStyle name="检查单元格 2" xfId="1138"/>
    <cellStyle name="检查单元格 2 2" xfId="1139"/>
    <cellStyle name="检查单元格 2 3" xfId="1140"/>
    <cellStyle name="检查单元格 2 4" xfId="1141"/>
    <cellStyle name="检查单元格 3" xfId="1142"/>
    <cellStyle name="检查单元格 3 2" xfId="1143"/>
    <cellStyle name="检查单元格 3 2 2" xfId="1144"/>
    <cellStyle name="检查单元格 3 3" xfId="1145"/>
    <cellStyle name="检查单元格 3 4" xfId="1146"/>
    <cellStyle name="检查单元格 4" xfId="1147"/>
    <cellStyle name="检查单元格 4 2" xfId="1148"/>
    <cellStyle name="检查单元格 4 2 2" xfId="1149"/>
    <cellStyle name="检查单元格 4 3" xfId="1150"/>
    <cellStyle name="检查单元格 4 4" xfId="1151"/>
    <cellStyle name="检查单元格 5" xfId="1152"/>
    <cellStyle name="检查单元格 5 2" xfId="1153"/>
    <cellStyle name="检查单元格 5 3" xfId="1154"/>
    <cellStyle name="检查单元格 8" xfId="1155"/>
    <cellStyle name="解释性文本 2" xfId="1156"/>
    <cellStyle name="解释性文本 2 2" xfId="1157"/>
    <cellStyle name="解释性文本 2 2 2" xfId="1158"/>
    <cellStyle name="解释性文本 2 3" xfId="1159"/>
    <cellStyle name="解释性文本 2 4" xfId="1160"/>
    <cellStyle name="解释性文本 3" xfId="1161"/>
    <cellStyle name="解释性文本 3 2" xfId="1162"/>
    <cellStyle name="解释性文本 3 2 2" xfId="1163"/>
    <cellStyle name="解释性文本 3 3" xfId="1164"/>
    <cellStyle name="解释性文本 3 4" xfId="1165"/>
    <cellStyle name="解释性文本 4" xfId="1166"/>
    <cellStyle name="解释性文本 4 2" xfId="1167"/>
    <cellStyle name="解释性文本 4 2 2" xfId="1168"/>
    <cellStyle name="借出原因" xfId="1169"/>
    <cellStyle name="借出原因 2" xfId="1170"/>
    <cellStyle name="借出原因 2 2" xfId="1171"/>
    <cellStyle name="借出原因 2 2 2" xfId="1172"/>
    <cellStyle name="借出原因 2 3" xfId="1173"/>
    <cellStyle name="借出原因 3" xfId="1174"/>
    <cellStyle name="借出原因 3 2" xfId="1175"/>
    <cellStyle name="借出原因 4" xfId="1176"/>
    <cellStyle name="警告文本 2" xfId="1177"/>
    <cellStyle name="警告文本 2 2" xfId="1178"/>
    <cellStyle name="警告文本 2 3" xfId="1179"/>
    <cellStyle name="警告文本 2 4" xfId="1180"/>
    <cellStyle name="警告文本 3" xfId="1181"/>
    <cellStyle name="警告文本 3 2" xfId="1182"/>
    <cellStyle name="警告文本 3 3" xfId="1183"/>
    <cellStyle name="警告文本 3 4" xfId="1184"/>
    <cellStyle name="警告文本 4" xfId="1185"/>
    <cellStyle name="警告文本 4 2" xfId="1186"/>
    <cellStyle name="警告文本 4 3" xfId="1187"/>
    <cellStyle name="警告文本 4 4" xfId="1188"/>
    <cellStyle name="警告文本 5" xfId="1189"/>
    <cellStyle name="警告文本 5 2" xfId="1190"/>
    <cellStyle name="警告文本 5 3" xfId="1191"/>
    <cellStyle name="警告文本 6" xfId="1192"/>
    <cellStyle name="警告文本 7" xfId="1193"/>
    <cellStyle name="链接单元格 2 2" xfId="1194"/>
    <cellStyle name="链接单元格 2 2 2" xfId="1195"/>
    <cellStyle name="链接单元格 2 3" xfId="1196"/>
    <cellStyle name="链接单元格 2 4" xfId="1197"/>
    <cellStyle name="链接单元格 3 2" xfId="1198"/>
    <cellStyle name="链接单元格 3 3" xfId="1199"/>
    <cellStyle name="链接单元格 3 4" xfId="1200"/>
    <cellStyle name="链接单元格 4 2" xfId="1201"/>
    <cellStyle name="链接单元格 4 2 2" xfId="1202"/>
    <cellStyle name="链接单元格 4 3" xfId="1203"/>
    <cellStyle name="链接单元格 4 4" xfId="1204"/>
    <cellStyle name="链接单元格 5 2" xfId="1205"/>
    <cellStyle name="链接单元格 5 3" xfId="1206"/>
    <cellStyle name="普通_97-917" xfId="1207"/>
    <cellStyle name="输入 8" xfId="1208"/>
    <cellStyle name="千分位[0]_laroux" xfId="1209"/>
    <cellStyle name="千位_ 方正PC" xfId="1210"/>
    <cellStyle name="千位分隔 11" xfId="1211"/>
    <cellStyle name="千位分隔 11 2" xfId="1212"/>
    <cellStyle name="千位分隔 2" xfId="1213"/>
    <cellStyle name="千位分隔 2 2 2" xfId="1214"/>
    <cellStyle name="千位分隔 2 3" xfId="1215"/>
    <cellStyle name="千位分隔 4 6" xfId="1216"/>
    <cellStyle name="千位分隔 4 6 2" xfId="1217"/>
    <cellStyle name="千位分隔 7 2" xfId="1218"/>
    <cellStyle name="千位分隔 8 2" xfId="1219"/>
    <cellStyle name="千位分隔 9" xfId="1220"/>
    <cellStyle name="强调 1" xfId="1221"/>
    <cellStyle name="强调 1 2" xfId="1222"/>
    <cellStyle name="强调 2" xfId="1223"/>
    <cellStyle name="强调 3" xfId="1224"/>
    <cellStyle name="强调 3 2" xfId="1225"/>
    <cellStyle name="强调文字颜色 1 2 2" xfId="1226"/>
    <cellStyle name="强调文字颜色 1 2 2 2" xfId="1227"/>
    <cellStyle name="强调文字颜色 1 2 3" xfId="1228"/>
    <cellStyle name="强调文字颜色 1 3" xfId="1229"/>
    <cellStyle name="强调文字颜色 1 3 2" xfId="1230"/>
    <cellStyle name="强调文字颜色 2 2" xfId="1231"/>
    <cellStyle name="强调文字颜色 2 2 3" xfId="1232"/>
    <cellStyle name="强调文字颜色 2 3" xfId="1233"/>
    <cellStyle name="强调文字颜色 3 2" xfId="1234"/>
    <cellStyle name="强调文字颜色 3 2 2" xfId="1235"/>
    <cellStyle name="强调文字颜色 3 2 2 2" xfId="1236"/>
    <cellStyle name="强调文字颜色 3 2 3" xfId="1237"/>
    <cellStyle name="强调文字颜色 4 2" xfId="1238"/>
    <cellStyle name="强调文字颜色 4 2 2" xfId="1239"/>
    <cellStyle name="强调文字颜色 4 2 2 2" xfId="1240"/>
    <cellStyle name="强调文字颜色 4 2 3" xfId="1241"/>
    <cellStyle name="强调文字颜色 4 3" xfId="1242"/>
    <cellStyle name="强调文字颜色 4 3 2" xfId="1243"/>
    <cellStyle name="强调文字颜色 5 2" xfId="1244"/>
    <cellStyle name="强调文字颜色 5 3" xfId="1245"/>
    <cellStyle name="强调文字颜色 5 3 2" xfId="1246"/>
    <cellStyle name="强调文字颜色 6 2" xfId="1247"/>
    <cellStyle name="强调文字颜色 6 2 2" xfId="1248"/>
    <cellStyle name="强调文字颜色 6 2 2 2" xfId="1249"/>
    <cellStyle name="强调文字颜色 6 2 3" xfId="1250"/>
    <cellStyle name="强调文字颜色 6 3" xfId="1251"/>
    <cellStyle name="强调文字颜色 6 3 2" xfId="1252"/>
    <cellStyle name="日期 2" xfId="1253"/>
    <cellStyle name="日期 2 2" xfId="1254"/>
    <cellStyle name="日期 2 2 2" xfId="1255"/>
    <cellStyle name="日期 2 3" xfId="1256"/>
    <cellStyle name="日期 3" xfId="1257"/>
    <cellStyle name="日期 3 2" xfId="1258"/>
    <cellStyle name="日期 4" xfId="1259"/>
    <cellStyle name="商品名称" xfId="1260"/>
    <cellStyle name="商品名称 2" xfId="1261"/>
    <cellStyle name="商品名称 2 2" xfId="1262"/>
    <cellStyle name="商品名称 2 2 2" xfId="1263"/>
    <cellStyle name="商品名称 3" xfId="1264"/>
    <cellStyle name="商品名称 3 2" xfId="1265"/>
    <cellStyle name="适中 2" xfId="1266"/>
    <cellStyle name="适中 2 3" xfId="1267"/>
    <cellStyle name="适中 2 4" xfId="1268"/>
    <cellStyle name="适中 3 2" xfId="1269"/>
    <cellStyle name="适中 3 2 2" xfId="1270"/>
    <cellStyle name="适中 3 3" xfId="1271"/>
    <cellStyle name="适中 3 4" xfId="1272"/>
    <cellStyle name="适中 4" xfId="1273"/>
    <cellStyle name="适中 4 2" xfId="1274"/>
    <cellStyle name="适中 4 2 2" xfId="1275"/>
    <cellStyle name="适中 4 3" xfId="1276"/>
    <cellStyle name="适中 4 4" xfId="1277"/>
    <cellStyle name="适中 5" xfId="1278"/>
    <cellStyle name="适中 5 2" xfId="1279"/>
    <cellStyle name="适中 5 3" xfId="1280"/>
    <cellStyle name="适中 6" xfId="1281"/>
    <cellStyle name="适中 7" xfId="1282"/>
    <cellStyle name="适中 8" xfId="1283"/>
    <cellStyle name="输出 2" xfId="1284"/>
    <cellStyle name="输出 2 2" xfId="1285"/>
    <cellStyle name="输出 2 3" xfId="1286"/>
    <cellStyle name="输出 2 4" xfId="1287"/>
    <cellStyle name="输出 3" xfId="1288"/>
    <cellStyle name="输出 3 2" xfId="1289"/>
    <cellStyle name="输出 3 3" xfId="1290"/>
    <cellStyle name="输出 4" xfId="1291"/>
    <cellStyle name="输出 5" xfId="1292"/>
    <cellStyle name="输出 5 2" xfId="1293"/>
    <cellStyle name="输出 5 3" xfId="1294"/>
    <cellStyle name="输出 6" xfId="1295"/>
    <cellStyle name="输出 7" xfId="1296"/>
    <cellStyle name="输出 8" xfId="1297"/>
    <cellStyle name="输入 2 2 2" xfId="1298"/>
    <cellStyle name="输入 2 3" xfId="1299"/>
    <cellStyle name="输入 4" xfId="1300"/>
    <cellStyle name="输入 4 2" xfId="1301"/>
    <cellStyle name="输入 4 2 2" xfId="1302"/>
    <cellStyle name="输入 4 3" xfId="1303"/>
    <cellStyle name="输入 4 4" xfId="1304"/>
    <cellStyle name="输入 5" xfId="1305"/>
    <cellStyle name="输入 5 2" xfId="1306"/>
    <cellStyle name="输入 5 3" xfId="1307"/>
    <cellStyle name="输入 6" xfId="1308"/>
    <cellStyle name="输入 7" xfId="1309"/>
    <cellStyle name="数量" xfId="1310"/>
    <cellStyle name="数量 2" xfId="1311"/>
    <cellStyle name="数量 2 2" xfId="1312"/>
    <cellStyle name="数量 2 3" xfId="1313"/>
    <cellStyle name="数量 3 2" xfId="1314"/>
    <cellStyle name="未定义" xfId="1315"/>
    <cellStyle name="样式 1" xfId="1316"/>
    <cellStyle name="寘嬫愗傝 [0.00]_Region Orders (2)" xfId="1317"/>
    <cellStyle name="寘嬫愗傝_Region Orders (2)" xfId="1318"/>
    <cellStyle name="注释 2 2" xfId="1319"/>
    <cellStyle name="注释 2 2 2" xfId="1320"/>
    <cellStyle name="注释 2 3" xfId="1321"/>
    <cellStyle name="注释 2 4" xfId="1322"/>
    <cellStyle name="注释 3" xfId="1323"/>
    <cellStyle name="注释 3 2" xfId="1324"/>
    <cellStyle name="注释 3 2 2" xfId="1325"/>
    <cellStyle name="注释 3 3" xfId="1326"/>
    <cellStyle name="注释 3 4" xfId="1327"/>
    <cellStyle name="注释 4" xfId="1328"/>
    <cellStyle name="注释 5" xfId="1329"/>
    <cellStyle name="注释 5 2" xfId="1330"/>
    <cellStyle name="注释 5 3" xfId="1331"/>
    <cellStyle name="注释 6" xfId="1332"/>
  </cellStyles>
  <dxfs count="6">
    <dxf>
      <font>
        <color indexed="9"/>
      </font>
    </dxf>
    <dxf>
      <font>
        <b val="1"/>
        <i val="0"/>
      </font>
    </dxf>
    <dxf>
      <font>
        <color indexed="10"/>
      </font>
    </dxf>
    <dxf>
      <font>
        <b val="0"/>
        <color indexed="9"/>
      </font>
    </dxf>
    <dxf>
      <font>
        <b val="0"/>
        <i val="0"/>
        <color indexed="9"/>
      </font>
    </dxf>
    <dxf>
      <font>
        <b val="0"/>
        <i val="0"/>
        <color indexed="10"/>
      </font>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2" Type="http://schemas.openxmlformats.org/officeDocument/2006/relationships/sharedStrings" Target="sharedStrings.xml"/><Relationship Id="rId41" Type="http://schemas.openxmlformats.org/officeDocument/2006/relationships/styles" Target="styles.xml"/><Relationship Id="rId40" Type="http://schemas.openxmlformats.org/officeDocument/2006/relationships/theme" Target="theme/theme1.xml"/><Relationship Id="rId4" Type="http://schemas.openxmlformats.org/officeDocument/2006/relationships/worksheet" Target="worksheets/sheet4.xml"/><Relationship Id="rId39" Type="http://schemas.openxmlformats.org/officeDocument/2006/relationships/externalLink" Target="externalLinks/externalLink3.xml"/><Relationship Id="rId38" Type="http://schemas.openxmlformats.org/officeDocument/2006/relationships/externalLink" Target="externalLinks/externalLink2.xml"/><Relationship Id="rId37" Type="http://schemas.openxmlformats.org/officeDocument/2006/relationships/externalLink" Target="externalLinks/externalLink1.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2"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istrator.PC-201903011624\Documents\WeChat%20Files\fang601222\FileStorage\File\2020-02\&#24213;&#34920;--Y2019&#24180;&#20113;&#21335;&#30465;&#21450;&#30465;&#26412;&#32423;&#22320;&#26041;&#36130;&#25919;&#25910;&#25903;&#25191;&#34892;&#24773;&#20917;&#21450;2020&#24180;&#39044;&#31639;&#33609;&#2669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封面"/>
      <sheetName val="目录"/>
      <sheetName val="19-1"/>
      <sheetName val="19-2"/>
      <sheetName val="20"/>
      <sheetName val="21-1"/>
      <sheetName val="21-2"/>
      <sheetName val="22"/>
      <sheetName val="说明7"/>
      <sheetName val="23"/>
      <sheetName val="24"/>
      <sheetName val="25-1"/>
      <sheetName val="25-1说明"/>
      <sheetName val="25-2"/>
      <sheetName val="25-2说明"/>
      <sheetName val="25-3"/>
      <sheetName val="25-3说明"/>
      <sheetName val="25-4"/>
      <sheetName val="25-4说明"/>
      <sheetName val="25-5"/>
      <sheetName val="25-5说明"/>
      <sheetName val="25-6"/>
      <sheetName val="25-6说明"/>
      <sheetName val="25-7"/>
      <sheetName val="25-7说明"/>
      <sheetName val="25-8"/>
      <sheetName val="25-8说明"/>
      <sheetName val="26"/>
      <sheetName val="27"/>
      <sheetName val="28"/>
      <sheetName val="29"/>
      <sheetName val="30"/>
      <sheetName val="说明8"/>
      <sheetName val="32"/>
      <sheetName val="33"/>
      <sheetName val="34"/>
      <sheetName val="35"/>
      <sheetName val="36"/>
      <sheetName val="说明9"/>
      <sheetName val="37"/>
      <sheetName val="38"/>
      <sheetName val="39"/>
      <sheetName val="说明10"/>
      <sheetName val="40"/>
      <sheetName val="41"/>
      <sheetName val="42"/>
      <sheetName val="说明11"/>
      <sheetName val="43"/>
      <sheetName val="44"/>
      <sheetName val="45"/>
      <sheetName val="46"/>
    </sheetNames>
    <sheetDataSet>
      <sheetData sheetId="0">
        <row r="7">
          <cell r="B7">
            <v>43849.6686805556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7" tint="-0.25"/>
  </sheetPr>
  <dimension ref="A1:E40"/>
  <sheetViews>
    <sheetView showZeros="0" view="pageBreakPreview" zoomScale="80" zoomScaleNormal="90" zoomScaleSheetLayoutView="80" workbookViewId="0">
      <pane ySplit="4" topLeftCell="A17" activePane="bottomLeft" state="frozen"/>
      <selection/>
      <selection pane="bottomLeft" activeCell="A2" sqref="A2:D2"/>
    </sheetView>
  </sheetViews>
  <sheetFormatPr defaultColWidth="9" defaultRowHeight="14.25" outlineLevelCol="4"/>
  <cols>
    <col min="1" max="1" width="50.75" style="259" customWidth="1"/>
    <col min="2" max="3" width="21.625" style="259" customWidth="1"/>
    <col min="4" max="4" width="21.625" style="393" customWidth="1"/>
    <col min="5" max="16384" width="9" style="394"/>
  </cols>
  <sheetData>
    <row r="1" s="389" customFormat="1" ht="33" customHeight="1" spans="1:4">
      <c r="A1" s="395" t="s">
        <v>0</v>
      </c>
      <c r="B1" s="299"/>
      <c r="C1" s="299"/>
      <c r="D1" s="300"/>
    </row>
    <row r="2" ht="45" customHeight="1" spans="1:5">
      <c r="A2" s="261" t="s">
        <v>1</v>
      </c>
      <c r="B2" s="261"/>
      <c r="C2" s="261"/>
      <c r="D2" s="261"/>
      <c r="E2" s="389"/>
    </row>
    <row r="3" ht="18.95" customHeight="1" spans="1:5">
      <c r="A3" s="262"/>
      <c r="B3" s="396"/>
      <c r="C3" s="299"/>
      <c r="D3" s="263" t="s">
        <v>2</v>
      </c>
      <c r="E3" s="389"/>
    </row>
    <row r="4" s="390" customFormat="1" ht="45" customHeight="1" spans="1:5">
      <c r="A4" s="397" t="s">
        <v>3</v>
      </c>
      <c r="B4" s="265" t="s">
        <v>4</v>
      </c>
      <c r="C4" s="265" t="s">
        <v>5</v>
      </c>
      <c r="D4" s="397" t="s">
        <v>6</v>
      </c>
      <c r="E4" s="398"/>
    </row>
    <row r="5" ht="18.75" spans="1:5">
      <c r="A5" s="374" t="s">
        <v>7</v>
      </c>
      <c r="B5" s="304">
        <f>B6+B7+B8+B9+B10+B11+B12+B13+B14+B15+B16+B17+B18+B19+B20</f>
        <v>20516</v>
      </c>
      <c r="C5" s="304">
        <f>C6+C7+C8+C9+C10+C11+C12+C13+C14+C15+C16+C17+C18+C19+C20</f>
        <v>23162</v>
      </c>
      <c r="D5" s="302">
        <f>(C5-B5)/B5</f>
        <v>0.128972509261065</v>
      </c>
      <c r="E5" s="399"/>
    </row>
    <row r="6" ht="18.75" spans="1:5">
      <c r="A6" s="277" t="s">
        <v>8</v>
      </c>
      <c r="B6" s="305">
        <v>5203</v>
      </c>
      <c r="C6" s="305">
        <v>6465</v>
      </c>
      <c r="D6" s="302">
        <f t="shared" ref="D6:D40" si="0">(C6-B6)/B6</f>
        <v>0.242552373630598</v>
      </c>
      <c r="E6" s="399"/>
    </row>
    <row r="7" ht="18.75" spans="1:5">
      <c r="A7" s="277" t="s">
        <v>9</v>
      </c>
      <c r="B7" s="305">
        <v>643</v>
      </c>
      <c r="C7" s="305">
        <v>695</v>
      </c>
      <c r="D7" s="302">
        <f t="shared" si="0"/>
        <v>0.0808709175738725</v>
      </c>
      <c r="E7" s="399"/>
    </row>
    <row r="8" ht="18.75" spans="1:5">
      <c r="A8" s="277" t="s">
        <v>10</v>
      </c>
      <c r="B8" s="305">
        <v>167</v>
      </c>
      <c r="C8" s="305">
        <v>180</v>
      </c>
      <c r="D8" s="302">
        <f t="shared" si="0"/>
        <v>0.0778443113772455</v>
      </c>
      <c r="E8" s="399"/>
    </row>
    <row r="9" ht="18.75" spans="1:5">
      <c r="A9" s="277" t="s">
        <v>11</v>
      </c>
      <c r="B9" s="305">
        <v>75</v>
      </c>
      <c r="C9" s="305">
        <v>277</v>
      </c>
      <c r="D9" s="302">
        <f t="shared" si="0"/>
        <v>2.69333333333333</v>
      </c>
      <c r="E9" s="399"/>
    </row>
    <row r="10" ht="18.75" spans="1:5">
      <c r="A10" s="277" t="s">
        <v>12</v>
      </c>
      <c r="B10" s="305">
        <v>404</v>
      </c>
      <c r="C10" s="305">
        <v>475</v>
      </c>
      <c r="D10" s="302">
        <f t="shared" si="0"/>
        <v>0.175742574257426</v>
      </c>
      <c r="E10" s="399"/>
    </row>
    <row r="11" ht="18.75" spans="1:5">
      <c r="A11" s="277" t="s">
        <v>13</v>
      </c>
      <c r="B11" s="305">
        <v>690</v>
      </c>
      <c r="C11" s="305">
        <v>725</v>
      </c>
      <c r="D11" s="302">
        <f t="shared" si="0"/>
        <v>0.0507246376811594</v>
      </c>
      <c r="E11" s="399"/>
    </row>
    <row r="12" ht="18.75" spans="1:5">
      <c r="A12" s="277" t="s">
        <v>14</v>
      </c>
      <c r="B12" s="305">
        <v>187</v>
      </c>
      <c r="C12" s="305">
        <v>195</v>
      </c>
      <c r="D12" s="302">
        <f t="shared" si="0"/>
        <v>0.0427807486631016</v>
      </c>
      <c r="E12" s="399"/>
    </row>
    <row r="13" ht="18.75" spans="1:5">
      <c r="A13" s="277" t="s">
        <v>15</v>
      </c>
      <c r="B13" s="305">
        <v>1577</v>
      </c>
      <c r="C13" s="305">
        <v>1655</v>
      </c>
      <c r="D13" s="302">
        <f t="shared" si="0"/>
        <v>0.0494610019023462</v>
      </c>
      <c r="E13" s="399"/>
    </row>
    <row r="14" ht="18.75" spans="1:5">
      <c r="A14" s="277" t="s">
        <v>16</v>
      </c>
      <c r="B14" s="305">
        <v>1938</v>
      </c>
      <c r="C14" s="305">
        <v>2040</v>
      </c>
      <c r="D14" s="302">
        <f t="shared" si="0"/>
        <v>0.0526315789473684</v>
      </c>
      <c r="E14" s="399"/>
    </row>
    <row r="15" ht="18.75" spans="1:5">
      <c r="A15" s="277" t="s">
        <v>17</v>
      </c>
      <c r="B15" s="305">
        <v>289</v>
      </c>
      <c r="C15" s="305">
        <v>300</v>
      </c>
      <c r="D15" s="302">
        <f t="shared" si="0"/>
        <v>0.0380622837370242</v>
      </c>
      <c r="E15" s="399"/>
    </row>
    <row r="16" ht="18.75" spans="1:5">
      <c r="A16" s="277" t="s">
        <v>18</v>
      </c>
      <c r="B16" s="305">
        <v>2789</v>
      </c>
      <c r="C16" s="305">
        <v>3328</v>
      </c>
      <c r="D16" s="302">
        <f t="shared" si="0"/>
        <v>0.193259232699892</v>
      </c>
      <c r="E16" s="399"/>
    </row>
    <row r="17" ht="18.75" spans="1:5">
      <c r="A17" s="277" t="s">
        <v>19</v>
      </c>
      <c r="B17" s="305">
        <v>1171</v>
      </c>
      <c r="C17" s="305">
        <v>1360</v>
      </c>
      <c r="D17" s="302">
        <f t="shared" si="0"/>
        <v>0.161400512382579</v>
      </c>
      <c r="E17" s="399"/>
    </row>
    <row r="18" ht="18.75" spans="1:5">
      <c r="A18" s="277" t="s">
        <v>20</v>
      </c>
      <c r="B18" s="305">
        <v>5370</v>
      </c>
      <c r="C18" s="305">
        <v>5450</v>
      </c>
      <c r="D18" s="302">
        <f t="shared" si="0"/>
        <v>0.0148975791433892</v>
      </c>
      <c r="E18" s="399"/>
    </row>
    <row r="19" ht="18.75" spans="1:5">
      <c r="A19" s="277" t="s">
        <v>21</v>
      </c>
      <c r="B19" s="305">
        <v>13</v>
      </c>
      <c r="C19" s="305">
        <v>17</v>
      </c>
      <c r="D19" s="302">
        <f t="shared" si="0"/>
        <v>0.307692307692308</v>
      </c>
      <c r="E19" s="399"/>
    </row>
    <row r="20" ht="18.75" spans="1:5">
      <c r="A20" s="277" t="s">
        <v>22</v>
      </c>
      <c r="B20" s="305"/>
      <c r="C20" s="305"/>
      <c r="D20" s="302"/>
      <c r="E20" s="399"/>
    </row>
    <row r="21" ht="18.75" spans="1:5">
      <c r="A21" s="374" t="s">
        <v>23</v>
      </c>
      <c r="B21" s="304">
        <f>B22+B23+B24+B25+B26+B27+B28+B29</f>
        <v>13421</v>
      </c>
      <c r="C21" s="304">
        <f>C22+C23+C24+C25+C26+C27+C28+C29</f>
        <v>12472</v>
      </c>
      <c r="D21" s="302">
        <f t="shared" si="0"/>
        <v>-0.0707100812160048</v>
      </c>
      <c r="E21" s="399"/>
    </row>
    <row r="22" ht="18.75" spans="1:5">
      <c r="A22" s="277" t="s">
        <v>24</v>
      </c>
      <c r="B22" s="305">
        <v>846</v>
      </c>
      <c r="C22" s="305">
        <v>2755</v>
      </c>
      <c r="D22" s="302">
        <f t="shared" si="0"/>
        <v>2.2565011820331</v>
      </c>
      <c r="E22" s="399"/>
    </row>
    <row r="23" ht="18.75" spans="1:5">
      <c r="A23" s="400" t="s">
        <v>25</v>
      </c>
      <c r="B23" s="305">
        <v>339</v>
      </c>
      <c r="C23" s="305">
        <v>713</v>
      </c>
      <c r="D23" s="302">
        <f t="shared" si="0"/>
        <v>1.10324483775811</v>
      </c>
      <c r="E23" s="399"/>
    </row>
    <row r="24" ht="18.75" spans="1:5">
      <c r="A24" s="277" t="s">
        <v>26</v>
      </c>
      <c r="B24" s="305">
        <v>1274</v>
      </c>
      <c r="C24" s="305">
        <v>1500</v>
      </c>
      <c r="D24" s="302">
        <f t="shared" si="0"/>
        <v>0.177394034536892</v>
      </c>
      <c r="E24" s="399"/>
    </row>
    <row r="25" ht="18.75" spans="1:5">
      <c r="A25" s="277" t="s">
        <v>27</v>
      </c>
      <c r="B25" s="305"/>
      <c r="C25" s="305"/>
      <c r="D25" s="302"/>
      <c r="E25" s="399"/>
    </row>
    <row r="26" ht="18.75" spans="1:5">
      <c r="A26" s="277" t="s">
        <v>28</v>
      </c>
      <c r="B26" s="305">
        <v>6580</v>
      </c>
      <c r="C26" s="305">
        <v>4934</v>
      </c>
      <c r="D26" s="302">
        <f t="shared" si="0"/>
        <v>-0.250151975683891</v>
      </c>
      <c r="E26" s="399"/>
    </row>
    <row r="27" ht="18.75" spans="1:5">
      <c r="A27" s="277" t="s">
        <v>29</v>
      </c>
      <c r="B27" s="305">
        <v>231</v>
      </c>
      <c r="C27" s="305">
        <v>250</v>
      </c>
      <c r="D27" s="302">
        <f t="shared" si="0"/>
        <v>0.0822510822510823</v>
      </c>
      <c r="E27" s="399"/>
    </row>
    <row r="28" ht="18.75" spans="1:5">
      <c r="A28" s="277" t="s">
        <v>30</v>
      </c>
      <c r="B28" s="305">
        <v>2514</v>
      </c>
      <c r="C28" s="305">
        <v>620</v>
      </c>
      <c r="D28" s="302">
        <f t="shared" si="0"/>
        <v>-0.753381066030231</v>
      </c>
      <c r="E28" s="399"/>
    </row>
    <row r="29" ht="18.75" spans="1:5">
      <c r="A29" s="277" t="s">
        <v>31</v>
      </c>
      <c r="B29" s="305">
        <v>1637</v>
      </c>
      <c r="C29" s="305">
        <v>1700</v>
      </c>
      <c r="D29" s="302">
        <f t="shared" si="0"/>
        <v>0.0384850335980452</v>
      </c>
      <c r="E29" s="399"/>
    </row>
    <row r="30" ht="18.75" spans="1:5">
      <c r="A30" s="277"/>
      <c r="B30" s="305"/>
      <c r="C30" s="305"/>
      <c r="D30" s="302"/>
      <c r="E30" s="399"/>
    </row>
    <row r="31" s="391" customFormat="1" ht="18.75" spans="1:5">
      <c r="A31" s="373" t="s">
        <v>32</v>
      </c>
      <c r="B31" s="304">
        <f>B5+B21</f>
        <v>33937</v>
      </c>
      <c r="C31" s="304">
        <f>C5+C21</f>
        <v>35634</v>
      </c>
      <c r="D31" s="302">
        <f t="shared" si="0"/>
        <v>0.0500044199546218</v>
      </c>
      <c r="E31" s="399"/>
    </row>
    <row r="32" ht="18.75" spans="1:5">
      <c r="A32" s="276" t="s">
        <v>33</v>
      </c>
      <c r="B32" s="304">
        <v>4390</v>
      </c>
      <c r="C32" s="304">
        <v>10582</v>
      </c>
      <c r="D32" s="302">
        <f t="shared" si="0"/>
        <v>1.41047835990888</v>
      </c>
      <c r="E32" s="399"/>
    </row>
    <row r="33" ht="18.75" spans="1:5">
      <c r="A33" s="374" t="s">
        <v>34</v>
      </c>
      <c r="B33" s="304">
        <f>B34+B35+B36+B37+B38+B39</f>
        <v>167014</v>
      </c>
      <c r="C33" s="304">
        <f>C34+C35+C36+C37+C38+C39</f>
        <v>169444</v>
      </c>
      <c r="D33" s="302">
        <f t="shared" si="0"/>
        <v>0.0145496784700684</v>
      </c>
      <c r="E33" s="399"/>
    </row>
    <row r="34" ht="18.75" spans="1:5">
      <c r="A34" s="277" t="s">
        <v>35</v>
      </c>
      <c r="B34" s="305">
        <v>2176</v>
      </c>
      <c r="C34" s="305">
        <v>2176</v>
      </c>
      <c r="D34" s="302">
        <f t="shared" si="0"/>
        <v>0</v>
      </c>
      <c r="E34" s="399"/>
    </row>
    <row r="35" ht="18.75" spans="1:5">
      <c r="A35" s="277" t="s">
        <v>36</v>
      </c>
      <c r="B35" s="305">
        <v>140472</v>
      </c>
      <c r="C35" s="305">
        <v>166927</v>
      </c>
      <c r="D35" s="302">
        <f t="shared" si="0"/>
        <v>0.188329346773734</v>
      </c>
      <c r="E35" s="399"/>
    </row>
    <row r="36" ht="18.75" spans="1:5">
      <c r="A36" s="277" t="s">
        <v>37</v>
      </c>
      <c r="B36" s="305">
        <v>814</v>
      </c>
      <c r="C36" s="305">
        <v>121</v>
      </c>
      <c r="D36" s="302">
        <f t="shared" si="0"/>
        <v>-0.851351351351351</v>
      </c>
      <c r="E36" s="399"/>
    </row>
    <row r="37" ht="18.75" spans="1:5">
      <c r="A37" s="277" t="s">
        <v>38</v>
      </c>
      <c r="B37" s="305">
        <v>23264</v>
      </c>
      <c r="C37" s="305"/>
      <c r="D37" s="302">
        <f t="shared" si="0"/>
        <v>-1</v>
      </c>
      <c r="E37" s="399"/>
    </row>
    <row r="38" s="392" customFormat="1" ht="18.75" spans="1:5">
      <c r="A38" s="278" t="s">
        <v>39</v>
      </c>
      <c r="B38" s="305"/>
      <c r="C38" s="305"/>
      <c r="D38" s="302"/>
      <c r="E38" s="399"/>
    </row>
    <row r="39" s="392" customFormat="1" ht="18.75" spans="1:5">
      <c r="A39" s="278" t="s">
        <v>40</v>
      </c>
      <c r="B39" s="305">
        <v>288</v>
      </c>
      <c r="C39" s="305">
        <v>220</v>
      </c>
      <c r="D39" s="302">
        <f t="shared" si="0"/>
        <v>-0.236111111111111</v>
      </c>
      <c r="E39" s="399"/>
    </row>
    <row r="40" ht="18.75" spans="1:5">
      <c r="A40" s="401" t="s">
        <v>41</v>
      </c>
      <c r="B40" s="304">
        <f>B31+B32+B33</f>
        <v>205341</v>
      </c>
      <c r="C40" s="304">
        <f>C31+C32+C33</f>
        <v>215660</v>
      </c>
      <c r="D40" s="302">
        <f t="shared" si="0"/>
        <v>0.0502529938005561</v>
      </c>
      <c r="E40" s="399"/>
    </row>
  </sheetData>
  <autoFilter ref="A4:E40">
    <extLst/>
  </autoFilter>
  <mergeCells count="1">
    <mergeCell ref="A2:D2"/>
  </mergeCells>
  <conditionalFormatting sqref="D3:E3">
    <cfRule type="cellIs" dxfId="0" priority="53" stopIfTrue="1" operator="lessThanOrEqual">
      <formula>-1</formula>
    </cfRule>
  </conditionalFormatting>
  <conditionalFormatting sqref="A32">
    <cfRule type="expression" dxfId="1" priority="59" stopIfTrue="1">
      <formula>"len($A:$A)=3"</formula>
    </cfRule>
  </conditionalFormatting>
  <conditionalFormatting sqref="E32">
    <cfRule type="cellIs" dxfId="2" priority="74" stopIfTrue="1" operator="lessThan">
      <formula>0</formula>
    </cfRule>
    <cfRule type="cellIs" dxfId="0" priority="75" stopIfTrue="1" operator="greaterThan">
      <formula>5</formula>
    </cfRule>
  </conditionalFormatting>
  <conditionalFormatting sqref="B36">
    <cfRule type="expression" dxfId="1" priority="12" stopIfTrue="1">
      <formula>"len($A:$A)=3"</formula>
    </cfRule>
  </conditionalFormatting>
  <conditionalFormatting sqref="B39">
    <cfRule type="expression" dxfId="1" priority="9" stopIfTrue="1">
      <formula>"len($A:$A)=3"</formula>
    </cfRule>
    <cfRule type="expression" dxfId="1" priority="3" stopIfTrue="1">
      <formula>"len($A:$A)=3"</formula>
    </cfRule>
  </conditionalFormatting>
  <conditionalFormatting sqref="A5:A30">
    <cfRule type="expression" dxfId="1" priority="64" stopIfTrue="1">
      <formula>"len($A:$A)=3"</formula>
    </cfRule>
  </conditionalFormatting>
  <conditionalFormatting sqref="A8:A10">
    <cfRule type="expression" dxfId="1" priority="67" stopIfTrue="1">
      <formula>"len($A:$A)=3"</formula>
    </cfRule>
  </conditionalFormatting>
  <conditionalFormatting sqref="A33:A36">
    <cfRule type="expression" dxfId="1" priority="28" stopIfTrue="1">
      <formula>"len($A:$A)=3"</formula>
    </cfRule>
  </conditionalFormatting>
  <conditionalFormatting sqref="A34:A36">
    <cfRule type="expression" dxfId="1" priority="26" stopIfTrue="1">
      <formula>"len($A:$A)=3"</formula>
    </cfRule>
  </conditionalFormatting>
  <conditionalFormatting sqref="A36:A38">
    <cfRule type="expression" dxfId="1" priority="24" stopIfTrue="1">
      <formula>"len($A:$A)=3"</formula>
    </cfRule>
  </conditionalFormatting>
  <conditionalFormatting sqref="A38:A40">
    <cfRule type="expression" dxfId="1" priority="22" stopIfTrue="1">
      <formula>"len($A:$A)=3"</formula>
    </cfRule>
    <cfRule type="expression" dxfId="1" priority="23" stopIfTrue="1">
      <formula>"len($A:$A)=3"</formula>
    </cfRule>
  </conditionalFormatting>
  <conditionalFormatting sqref="B6:B8">
    <cfRule type="expression" dxfId="1" priority="18" stopIfTrue="1">
      <formula>"len($A:$A)=3"</formula>
    </cfRule>
    <cfRule type="expression" dxfId="1" priority="16" stopIfTrue="1">
      <formula>"len($A:$A)=3"</formula>
    </cfRule>
  </conditionalFormatting>
  <conditionalFormatting sqref="B6:B19">
    <cfRule type="expression" dxfId="1" priority="14" stopIfTrue="1">
      <formula>"len($A:$A)=3"</formula>
    </cfRule>
  </conditionalFormatting>
  <conditionalFormatting sqref="B8:B10">
    <cfRule type="expression" dxfId="1" priority="17" stopIfTrue="1">
      <formula>"len($A:$A)=3"</formula>
    </cfRule>
    <cfRule type="expression" dxfId="1" priority="15" stopIfTrue="1">
      <formula>"len($A:$A)=3"</formula>
    </cfRule>
  </conditionalFormatting>
  <conditionalFormatting sqref="B22:B29">
    <cfRule type="expression" dxfId="1" priority="13" stopIfTrue="1">
      <formula>"len($A:$A)=3"</formula>
    </cfRule>
  </conditionalFormatting>
  <conditionalFormatting sqref="B34:B36">
    <cfRule type="expression" dxfId="1" priority="10" stopIfTrue="1">
      <formula>"len($A:$A)=3"</formula>
    </cfRule>
    <cfRule type="expression" dxfId="1" priority="8" stopIfTrue="1">
      <formula>"len($A:$A)=3"</formula>
    </cfRule>
    <cfRule type="expression" dxfId="1" priority="7" stopIfTrue="1">
      <formula>"len($A:$A)=3"</formula>
    </cfRule>
    <cfRule type="expression" dxfId="1" priority="4" stopIfTrue="1">
      <formula>"len($A:$A)=3"</formula>
    </cfRule>
    <cfRule type="expression" dxfId="1" priority="2" stopIfTrue="1">
      <formula>"len($A:$A)=3"</formula>
    </cfRule>
  </conditionalFormatting>
  <conditionalFormatting sqref="B36:B38">
    <cfRule type="expression" dxfId="1" priority="6" stopIfTrue="1">
      <formula>"len($A:$A)=3"</formula>
    </cfRule>
    <cfRule type="expression" dxfId="1" priority="1" stopIfTrue="1">
      <formula>"len($A:$A)=3"</formula>
    </cfRule>
  </conditionalFormatting>
  <conditionalFormatting sqref="B38:B39">
    <cfRule type="expression" dxfId="1" priority="11" stopIfTrue="1">
      <formula>"len($A:$A)=3"</formula>
    </cfRule>
    <cfRule type="expression" dxfId="1" priority="5" stopIfTrue="1">
      <formula>"len($A:$A)=3"</formula>
    </cfRule>
  </conditionalFormatting>
  <conditionalFormatting sqref="E5:E40">
    <cfRule type="cellIs" dxfId="2" priority="51" stopIfTrue="1" operator="lessThan">
      <formula>0</formula>
    </cfRule>
    <cfRule type="cellIs" dxfId="2" priority="52" stopIfTrue="1" operator="lessThan">
      <formula>0</formula>
    </cfRule>
  </conditionalFormatting>
  <conditionalFormatting sqref="A5:A8 A32 A40">
    <cfRule type="expression" dxfId="1" priority="73" stopIfTrue="1">
      <formula>"len($A:$A)=3"</formula>
    </cfRule>
  </conditionalFormatting>
  <conditionalFormatting sqref="B5:E5 C6:C8 E6:E8 D6:D40">
    <cfRule type="expression" dxfId="1" priority="48" stopIfTrue="1">
      <formula>"len($A:$A)=3"</formula>
    </cfRule>
  </conditionalFormatting>
  <conditionalFormatting sqref="B5:E5 B6:C30 E6:E30 D6:D40">
    <cfRule type="expression" dxfId="1" priority="45" stopIfTrue="1">
      <formula>"len($A:$A)=3"</formula>
    </cfRule>
  </conditionalFormatting>
  <conditionalFormatting sqref="D5:E5 C6:C8 E6:E8 D6:D40">
    <cfRule type="expression" dxfId="1" priority="37" stopIfTrue="1">
      <formula>"len($A:$A)=3"</formula>
    </cfRule>
  </conditionalFormatting>
  <conditionalFormatting sqref="D5:E5 C6:C20 E6:E30 C22:C30 D6:D40">
    <cfRule type="expression" dxfId="1" priority="34" stopIfTrue="1">
      <formula>"len($A:$A)=3"</formula>
    </cfRule>
  </conditionalFormatting>
  <conditionalFormatting sqref="C8:C10 E8:E10">
    <cfRule type="expression" dxfId="1" priority="35" stopIfTrue="1">
      <formula>"len($A:$A)=3"</formula>
    </cfRule>
    <cfRule type="expression" dxfId="1" priority="46" stopIfTrue="1">
      <formula>"len($A:$A)=3"</formula>
    </cfRule>
  </conditionalFormatting>
  <conditionalFormatting sqref="B32:C32 E32">
    <cfRule type="expression" dxfId="1" priority="44" stopIfTrue="1">
      <formula>"len($A:$A)=3"</formula>
    </cfRule>
  </conditionalFormatting>
  <conditionalFormatting sqref="B32:C33 C34:C36 E32:E36">
    <cfRule type="expression" dxfId="1" priority="49" stopIfTrue="1">
      <formula>"len($A:$A)=3"</formula>
    </cfRule>
  </conditionalFormatting>
  <conditionalFormatting sqref="C32 E32">
    <cfRule type="expression" dxfId="1" priority="33" stopIfTrue="1">
      <formula>"len($A:$A)=3"</formula>
    </cfRule>
  </conditionalFormatting>
  <conditionalFormatting sqref="C32 E32 C34:C36 E34:E36">
    <cfRule type="expression" dxfId="1" priority="38" stopIfTrue="1">
      <formula>"len($A:$A)=3"</formula>
    </cfRule>
  </conditionalFormatting>
  <conditionalFormatting sqref="A39:A40 A33:A36">
    <cfRule type="expression" dxfId="1" priority="27" stopIfTrue="1">
      <formula>"len($A:$A)=3"</formula>
    </cfRule>
  </conditionalFormatting>
  <conditionalFormatting sqref="B33:C33 C34:C36 E33:E36">
    <cfRule type="expression" dxfId="1" priority="43" stopIfTrue="1">
      <formula>"len($A:$A)=3"</formula>
    </cfRule>
  </conditionalFormatting>
  <conditionalFormatting sqref="C34:C36 E34:E36">
    <cfRule type="expression" dxfId="1" priority="31" stopIfTrue="1">
      <formula>"len($A:$A)=3"</formula>
    </cfRule>
    <cfRule type="expression" dxfId="1" priority="42" stopIfTrue="1">
      <formula>"len($A:$A)=3"</formula>
    </cfRule>
  </conditionalFormatting>
  <conditionalFormatting sqref="A40 A36 C36 E36">
    <cfRule type="expression" dxfId="1" priority="71" stopIfTrue="1">
      <formula>"len($A:$A)=3"</formula>
    </cfRule>
  </conditionalFormatting>
  <conditionalFormatting sqref="C36:C38 E36:E38">
    <cfRule type="expression" dxfId="1" priority="29" stopIfTrue="1">
      <formula>"len($A:$A)=3"</formula>
    </cfRule>
    <cfRule type="expression" dxfId="1" priority="40" stopIfTrue="1">
      <formula>"len($A:$A)=3"</formula>
    </cfRule>
  </conditionalFormatting>
  <conditionalFormatting sqref="C38:C39 B40:C40 E38:E40">
    <cfRule type="expression" dxfId="1" priority="50" stopIfTrue="1">
      <formula>"len($A:$A)=3"</formula>
    </cfRule>
  </conditionalFormatting>
  <conditionalFormatting sqref="C38:C39 E38:E40">
    <cfRule type="expression" dxfId="1" priority="39" stopIfTrue="1">
      <formula>"len($A:$A)=3"</formula>
    </cfRule>
  </conditionalFormatting>
  <conditionalFormatting sqref="C39 B40:C40 E39:E40">
    <cfRule type="expression" dxfId="1" priority="47" stopIfTrue="1">
      <formula>"len($A:$A)=3"</formula>
    </cfRule>
  </conditionalFormatting>
  <conditionalFormatting sqref="C39 E39:E40">
    <cfRule type="expression" dxfId="1" priority="36"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orizontalDpi="6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tint="-0.25"/>
  </sheetPr>
  <dimension ref="A1:D32"/>
  <sheetViews>
    <sheetView showZeros="0" view="pageBreakPreview" zoomScale="90" zoomScaleNormal="115" zoomScaleSheetLayoutView="90" workbookViewId="0">
      <selection activeCell="C10" sqref="C10:C13"/>
    </sheetView>
  </sheetViews>
  <sheetFormatPr defaultColWidth="9" defaultRowHeight="14.25" outlineLevelCol="3"/>
  <cols>
    <col min="1" max="1" width="50.75" style="186" customWidth="1"/>
    <col min="2" max="3" width="21.625" style="186" customWidth="1"/>
    <col min="4" max="4" width="21.625" style="283" customWidth="1"/>
    <col min="5" max="5" width="9.375" style="186"/>
    <col min="6" max="16364" width="9" style="186"/>
    <col min="16365" max="16365" width="45.625" style="186"/>
    <col min="16366" max="16384" width="9" style="186"/>
  </cols>
  <sheetData>
    <row r="1" ht="45" customHeight="1" spans="1:4">
      <c r="A1" s="284" t="s">
        <v>1158</v>
      </c>
      <c r="B1" s="284"/>
      <c r="C1" s="284"/>
      <c r="D1" s="284"/>
    </row>
    <row r="2" s="280" customFormat="1" ht="20.1" customHeight="1" spans="1:4">
      <c r="A2" s="285"/>
      <c r="B2" s="286"/>
      <c r="C2" s="285"/>
      <c r="D2" s="287" t="s">
        <v>2</v>
      </c>
    </row>
    <row r="3" s="281" customFormat="1" ht="37.5" spans="1:4">
      <c r="A3" s="288" t="s">
        <v>3</v>
      </c>
      <c r="B3" s="114" t="s">
        <v>4</v>
      </c>
      <c r="C3" s="114" t="s">
        <v>5</v>
      </c>
      <c r="D3" s="114" t="s">
        <v>6</v>
      </c>
    </row>
    <row r="4" s="281" customFormat="1" ht="18.75" spans="1:4">
      <c r="A4" s="289" t="s">
        <v>1159</v>
      </c>
      <c r="B4" s="301"/>
      <c r="C4" s="304"/>
      <c r="D4" s="302"/>
    </row>
    <row r="5" ht="18.75" spans="1:4">
      <c r="A5" s="289" t="s">
        <v>1160</v>
      </c>
      <c r="B5" s="301"/>
      <c r="C5" s="304"/>
      <c r="D5" s="302"/>
    </row>
    <row r="6" ht="18.75" spans="1:4">
      <c r="A6" s="289" t="s">
        <v>1161</v>
      </c>
      <c r="B6" s="301"/>
      <c r="C6" s="304"/>
      <c r="D6" s="302"/>
    </row>
    <row r="7" ht="18.75" spans="1:4">
      <c r="A7" s="289" t="s">
        <v>1162</v>
      </c>
      <c r="B7" s="301"/>
      <c r="C7" s="304"/>
      <c r="D7" s="302"/>
    </row>
    <row r="8" ht="18.75" spans="1:4">
      <c r="A8" s="289" t="s">
        <v>1163</v>
      </c>
      <c r="B8" s="301">
        <v>10742</v>
      </c>
      <c r="C8" s="304">
        <v>8405</v>
      </c>
      <c r="D8" s="302">
        <f>(C8-B8)/B8</f>
        <v>-0.217557251908397</v>
      </c>
    </row>
    <row r="9" ht="18.75" spans="1:4">
      <c r="A9" s="291" t="s">
        <v>1164</v>
      </c>
      <c r="B9" s="303">
        <v>7238</v>
      </c>
      <c r="C9" s="305">
        <v>3800</v>
      </c>
      <c r="D9" s="302">
        <f>(C9-B9)/B9</f>
        <v>-0.474993092014369</v>
      </c>
    </row>
    <row r="10" ht="18.75" spans="1:4">
      <c r="A10" s="291" t="s">
        <v>1165</v>
      </c>
      <c r="B10" s="303">
        <v>118</v>
      </c>
      <c r="C10" s="305">
        <v>120</v>
      </c>
      <c r="D10" s="302">
        <f>(C10-B10)/B10</f>
        <v>0.0169491525423729</v>
      </c>
    </row>
    <row r="11" ht="18.75" spans="1:4">
      <c r="A11" s="291" t="s">
        <v>1166</v>
      </c>
      <c r="B11" s="303">
        <v>82</v>
      </c>
      <c r="C11" s="305">
        <v>85</v>
      </c>
      <c r="D11" s="302">
        <f>(C11-B11)/B11</f>
        <v>0.0365853658536585</v>
      </c>
    </row>
    <row r="12" ht="18.75" spans="1:4">
      <c r="A12" s="291" t="s">
        <v>1167</v>
      </c>
      <c r="B12" s="303"/>
      <c r="C12" s="305"/>
      <c r="D12" s="302"/>
    </row>
    <row r="13" ht="18.75" spans="1:4">
      <c r="A13" s="291" t="s">
        <v>1168</v>
      </c>
      <c r="B13" s="303">
        <v>3304</v>
      </c>
      <c r="C13" s="305">
        <v>4400</v>
      </c>
      <c r="D13" s="302">
        <f>(C13-B13)/B13</f>
        <v>0.331719128329298</v>
      </c>
    </row>
    <row r="14" ht="18.75" spans="1:4">
      <c r="A14" s="289" t="s">
        <v>1169</v>
      </c>
      <c r="B14" s="301"/>
      <c r="C14" s="304"/>
      <c r="D14" s="302"/>
    </row>
    <row r="15" ht="18.75" spans="1:4">
      <c r="A15" s="289" t="s">
        <v>1170</v>
      </c>
      <c r="B15" s="301"/>
      <c r="C15" s="304"/>
      <c r="D15" s="302"/>
    </row>
    <row r="16" ht="18.75" spans="1:4">
      <c r="A16" s="291" t="s">
        <v>1171</v>
      </c>
      <c r="B16" s="303"/>
      <c r="C16" s="305"/>
      <c r="D16" s="302"/>
    </row>
    <row r="17" ht="18.75" spans="1:4">
      <c r="A17" s="291" t="s">
        <v>1172</v>
      </c>
      <c r="B17" s="303"/>
      <c r="C17" s="305"/>
      <c r="D17" s="302"/>
    </row>
    <row r="18" ht="18.75" spans="1:4">
      <c r="A18" s="289" t="s">
        <v>1173</v>
      </c>
      <c r="B18" s="301"/>
      <c r="C18" s="304"/>
      <c r="D18" s="302"/>
    </row>
    <row r="19" ht="18.75" spans="1:4">
      <c r="A19" s="289" t="s">
        <v>1174</v>
      </c>
      <c r="B19" s="301"/>
      <c r="C19" s="304"/>
      <c r="D19" s="302"/>
    </row>
    <row r="20" ht="18.75" spans="1:4">
      <c r="A20" s="289" t="s">
        <v>1175</v>
      </c>
      <c r="B20" s="301"/>
      <c r="C20" s="304"/>
      <c r="D20" s="302"/>
    </row>
    <row r="21" ht="18.75" spans="1:4">
      <c r="A21" s="289" t="s">
        <v>1176</v>
      </c>
      <c r="B21" s="301"/>
      <c r="C21" s="304"/>
      <c r="D21" s="302"/>
    </row>
    <row r="22" ht="18.75" spans="1:4">
      <c r="A22" s="293" t="s">
        <v>1177</v>
      </c>
      <c r="B22" s="301">
        <v>48</v>
      </c>
      <c r="C22" s="304">
        <v>95</v>
      </c>
      <c r="D22" s="302">
        <f>(C22-B22)/B22</f>
        <v>0.979166666666667</v>
      </c>
    </row>
    <row r="23" ht="37.5" spans="1:4">
      <c r="A23" s="293" t="s">
        <v>1178</v>
      </c>
      <c r="B23" s="301"/>
      <c r="C23" s="304"/>
      <c r="D23" s="302"/>
    </row>
    <row r="24" ht="18.75" spans="1:4">
      <c r="A24" s="293" t="s">
        <v>1179</v>
      </c>
      <c r="B24" s="301"/>
      <c r="C24" s="304"/>
      <c r="D24" s="302"/>
    </row>
    <row r="25" ht="18.75" spans="1:4">
      <c r="A25" s="293" t="s">
        <v>1180</v>
      </c>
      <c r="B25" s="301"/>
      <c r="C25" s="304"/>
      <c r="D25" s="302"/>
    </row>
    <row r="26" ht="18.75" spans="1:4">
      <c r="A26" s="294"/>
      <c r="B26" s="303"/>
      <c r="C26" s="305"/>
      <c r="D26" s="302"/>
    </row>
    <row r="27" ht="18.75" spans="1:4">
      <c r="A27" s="295" t="s">
        <v>1181</v>
      </c>
      <c r="B27" s="301"/>
      <c r="C27" s="304"/>
      <c r="D27" s="302"/>
    </row>
    <row r="28" ht="18.75" spans="1:4">
      <c r="A28" s="296" t="s">
        <v>1182</v>
      </c>
      <c r="B28" s="303">
        <v>30100</v>
      </c>
      <c r="C28" s="305">
        <v>9000</v>
      </c>
      <c r="D28" s="302">
        <f>(C28-B28)/B28</f>
        <v>-0.700996677740864</v>
      </c>
    </row>
    <row r="29" ht="18.75" spans="1:4">
      <c r="A29" s="306" t="s">
        <v>34</v>
      </c>
      <c r="B29" s="301"/>
      <c r="C29" s="304"/>
      <c r="D29" s="302"/>
    </row>
    <row r="30" ht="18.75" spans="1:4">
      <c r="A30" s="307" t="s">
        <v>1183</v>
      </c>
      <c r="B30" s="303">
        <v>1588</v>
      </c>
      <c r="C30" s="305">
        <v>1600</v>
      </c>
      <c r="D30" s="302">
        <f>(C30-B30)/B30</f>
        <v>0.00755667506297229</v>
      </c>
    </row>
    <row r="31" ht="18.75" spans="1:4">
      <c r="A31" s="307" t="s">
        <v>37</v>
      </c>
      <c r="B31" s="303">
        <v>10</v>
      </c>
      <c r="C31" s="305">
        <v>284</v>
      </c>
      <c r="D31" s="302">
        <f>(C31-B31)/B31</f>
        <v>27.4</v>
      </c>
    </row>
    <row r="32" ht="18.75" spans="1:4">
      <c r="A32" s="295" t="s">
        <v>41</v>
      </c>
      <c r="B32" s="301">
        <v>42488</v>
      </c>
      <c r="C32" s="304">
        <v>19384</v>
      </c>
      <c r="D32" s="302">
        <f>(C32-B32)/B32</f>
        <v>-0.543777066465826</v>
      </c>
    </row>
  </sheetData>
  <autoFilter ref="A3:D32">
    <extLst/>
  </autoFilter>
  <mergeCells count="1">
    <mergeCell ref="A1:D1"/>
  </mergeCells>
  <conditionalFormatting sqref="A29:A31">
    <cfRule type="expression" dxfId="1" priority="2" stopIfTrue="1">
      <formula>"len($A:$A)=3"</formula>
    </cfRule>
  </conditionalFormatting>
  <conditionalFormatting sqref="A28:A29 A5:A21">
    <cfRule type="expression" dxfId="1" priority="9" stopIfTrue="1">
      <formula>"len($A:$A)=3"</formula>
    </cfRule>
  </conditionalFormatting>
  <conditionalFormatting sqref="B5:G8 B9:C11 E9:G11 D9:D32">
    <cfRule type="expression" dxfId="1" priority="6" stopIfTrue="1">
      <formula>"len($A:$A)=3"</formula>
    </cfRule>
  </conditionalFormatting>
  <conditionalFormatting sqref="C5:G8 C9:C11 E9:G11 D9:D32">
    <cfRule type="expression" dxfId="1" priority="3" stopIfTrue="1">
      <formula>"len($A:$A)=3"</formula>
    </cfRule>
  </conditionalFormatting>
  <conditionalFormatting sqref="B13:C21 E13:G21">
    <cfRule type="expression" dxfId="1" priority="7" stopIfTrue="1">
      <formula>"len($A:$A)=3"</formula>
    </cfRule>
  </conditionalFormatting>
  <conditionalFormatting sqref="C13:C21 E13:G21">
    <cfRule type="expression" dxfId="1" priority="4" stopIfTrue="1">
      <formula>"len($A:$A)=3"</formula>
    </cfRule>
  </conditionalFormatting>
  <conditionalFormatting sqref="B28:C31 E28:G31">
    <cfRule type="expression" dxfId="1" priority="8" stopIfTrue="1">
      <formula>"len($A:$A)=3"</formula>
    </cfRule>
  </conditionalFormatting>
  <conditionalFormatting sqref="C28:C31 E28:G31">
    <cfRule type="expression" dxfId="1" priority="5"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orizontalDpi="6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tint="-0.25"/>
  </sheetPr>
  <dimension ref="A1:C32"/>
  <sheetViews>
    <sheetView showZeros="0" view="pageBreakPreview" zoomScale="90" zoomScaleNormal="115" zoomScaleSheetLayoutView="90" workbookViewId="0">
      <selection activeCell="J13" sqref="J13"/>
    </sheetView>
  </sheetViews>
  <sheetFormatPr defaultColWidth="9" defaultRowHeight="14.25" outlineLevelCol="2"/>
  <cols>
    <col min="1" max="1" width="50.75" style="186" customWidth="1"/>
    <col min="2" max="2" width="29.575" style="186" customWidth="1"/>
    <col min="3" max="3" width="27.225" style="283" customWidth="1"/>
    <col min="4" max="4" width="9.375" style="186"/>
    <col min="5" max="16363" width="9" style="186"/>
    <col min="16364" max="16364" width="45.625" style="186"/>
    <col min="16365" max="16384" width="9" style="186"/>
  </cols>
  <sheetData>
    <row r="1" ht="45" customHeight="1" spans="1:3">
      <c r="A1" s="284" t="s">
        <v>1184</v>
      </c>
      <c r="B1" s="284"/>
      <c r="C1" s="284"/>
    </row>
    <row r="2" s="280" customFormat="1" ht="20.1" customHeight="1" spans="1:3">
      <c r="A2" s="285"/>
      <c r="B2" s="286"/>
      <c r="C2" s="287" t="s">
        <v>2</v>
      </c>
    </row>
    <row r="3" s="281" customFormat="1" ht="37.5" spans="1:3">
      <c r="A3" s="288" t="s">
        <v>3</v>
      </c>
      <c r="B3" s="114" t="s">
        <v>4</v>
      </c>
      <c r="C3" s="114" t="s">
        <v>1185</v>
      </c>
    </row>
    <row r="4" s="281" customFormat="1" ht="18.75" spans="1:3">
      <c r="A4" s="289" t="s">
        <v>1159</v>
      </c>
      <c r="B4" s="301"/>
      <c r="C4" s="302"/>
    </row>
    <row r="5" ht="18.75" spans="1:3">
      <c r="A5" s="289" t="s">
        <v>1160</v>
      </c>
      <c r="B5" s="301"/>
      <c r="C5" s="302"/>
    </row>
    <row r="6" ht="18.75" spans="1:3">
      <c r="A6" s="289" t="s">
        <v>1161</v>
      </c>
      <c r="B6" s="301"/>
      <c r="C6" s="302"/>
    </row>
    <row r="7" ht="18.75" spans="1:3">
      <c r="A7" s="289" t="s">
        <v>1162</v>
      </c>
      <c r="B7" s="301"/>
      <c r="C7" s="302"/>
    </row>
    <row r="8" ht="18.75" spans="1:3">
      <c r="A8" s="289" t="s">
        <v>1163</v>
      </c>
      <c r="B8" s="301">
        <v>10742</v>
      </c>
      <c r="C8" s="302"/>
    </row>
    <row r="9" ht="18.75" spans="1:3">
      <c r="A9" s="291" t="s">
        <v>1164</v>
      </c>
      <c r="B9" s="303">
        <v>7238</v>
      </c>
      <c r="C9" s="302"/>
    </row>
    <row r="10" ht="18.75" spans="1:3">
      <c r="A10" s="291" t="s">
        <v>1165</v>
      </c>
      <c r="B10" s="303">
        <v>118</v>
      </c>
      <c r="C10" s="302"/>
    </row>
    <row r="11" ht="18.75" spans="1:3">
      <c r="A11" s="291" t="s">
        <v>1166</v>
      </c>
      <c r="B11" s="303">
        <v>82</v>
      </c>
      <c r="C11" s="302"/>
    </row>
    <row r="12" ht="18.75" spans="1:3">
      <c r="A12" s="291" t="s">
        <v>1167</v>
      </c>
      <c r="B12" s="303"/>
      <c r="C12" s="302"/>
    </row>
    <row r="13" ht="18.75" spans="1:3">
      <c r="A13" s="291" t="s">
        <v>1168</v>
      </c>
      <c r="B13" s="303">
        <v>3304</v>
      </c>
      <c r="C13" s="302"/>
    </row>
    <row r="14" ht="18.75" spans="1:3">
      <c r="A14" s="289" t="s">
        <v>1169</v>
      </c>
      <c r="B14" s="301"/>
      <c r="C14" s="302"/>
    </row>
    <row r="15" ht="18.75" spans="1:3">
      <c r="A15" s="289" t="s">
        <v>1170</v>
      </c>
      <c r="B15" s="301"/>
      <c r="C15" s="302"/>
    </row>
    <row r="16" ht="18.75" spans="1:3">
      <c r="A16" s="291" t="s">
        <v>1171</v>
      </c>
      <c r="B16" s="303"/>
      <c r="C16" s="302"/>
    </row>
    <row r="17" ht="18.75" spans="1:3">
      <c r="A17" s="291" t="s">
        <v>1172</v>
      </c>
      <c r="B17" s="303"/>
      <c r="C17" s="302"/>
    </row>
    <row r="18" ht="18.75" spans="1:3">
      <c r="A18" s="289" t="s">
        <v>1173</v>
      </c>
      <c r="B18" s="301"/>
      <c r="C18" s="302"/>
    </row>
    <row r="19" ht="18.75" spans="1:3">
      <c r="A19" s="289" t="s">
        <v>1174</v>
      </c>
      <c r="B19" s="301"/>
      <c r="C19" s="302"/>
    </row>
    <row r="20" ht="18.75" spans="1:3">
      <c r="A20" s="289" t="s">
        <v>1175</v>
      </c>
      <c r="B20" s="301"/>
      <c r="C20" s="302"/>
    </row>
    <row r="21" ht="18.75" spans="1:3">
      <c r="A21" s="289" t="s">
        <v>1176</v>
      </c>
      <c r="B21" s="301"/>
      <c r="C21" s="302"/>
    </row>
    <row r="22" ht="18.75" spans="1:3">
      <c r="A22" s="293" t="s">
        <v>1177</v>
      </c>
      <c r="B22" s="301">
        <v>48</v>
      </c>
      <c r="C22" s="302"/>
    </row>
    <row r="23" ht="37.5" spans="1:3">
      <c r="A23" s="293" t="s">
        <v>1178</v>
      </c>
      <c r="B23" s="301"/>
      <c r="C23" s="302"/>
    </row>
    <row r="24" ht="18.75" spans="1:3">
      <c r="A24" s="293" t="s">
        <v>1179</v>
      </c>
      <c r="B24" s="301"/>
      <c r="C24" s="302"/>
    </row>
    <row r="25" ht="18.75" spans="1:3">
      <c r="A25" s="293" t="s">
        <v>1180</v>
      </c>
      <c r="B25" s="301"/>
      <c r="C25" s="302"/>
    </row>
    <row r="26" ht="18.75" spans="1:3">
      <c r="A26" s="294"/>
      <c r="B26" s="303"/>
      <c r="C26" s="302"/>
    </row>
    <row r="27" ht="18.75" spans="1:3">
      <c r="A27" s="295" t="s">
        <v>1181</v>
      </c>
      <c r="B27" s="301"/>
      <c r="C27" s="302"/>
    </row>
    <row r="28" ht="18.75" spans="1:3">
      <c r="A28" s="296" t="s">
        <v>1182</v>
      </c>
      <c r="B28" s="303">
        <v>30100</v>
      </c>
      <c r="C28" s="302"/>
    </row>
    <row r="29" ht="18.75" spans="1:3">
      <c r="A29" s="306" t="s">
        <v>34</v>
      </c>
      <c r="B29" s="301"/>
      <c r="C29" s="302"/>
    </row>
    <row r="30" ht="18.75" spans="1:3">
      <c r="A30" s="307" t="s">
        <v>1183</v>
      </c>
      <c r="B30" s="303">
        <v>1588</v>
      </c>
      <c r="C30" s="302"/>
    </row>
    <row r="31" ht="18.75" spans="1:3">
      <c r="A31" s="307" t="s">
        <v>37</v>
      </c>
      <c r="B31" s="303">
        <v>10</v>
      </c>
      <c r="C31" s="302"/>
    </row>
    <row r="32" ht="18.75" spans="1:3">
      <c r="A32" s="295" t="s">
        <v>41</v>
      </c>
      <c r="B32" s="301">
        <v>42488</v>
      </c>
      <c r="C32" s="302"/>
    </row>
  </sheetData>
  <autoFilter ref="A3:C32">
    <extLst/>
  </autoFilter>
  <mergeCells count="1">
    <mergeCell ref="A1:C1"/>
  </mergeCells>
  <conditionalFormatting sqref="A29:A31">
    <cfRule type="expression" dxfId="1" priority="1" stopIfTrue="1">
      <formula>"len($A:$A)=3"</formula>
    </cfRule>
  </conditionalFormatting>
  <conditionalFormatting sqref="A28:A29 A5:A21">
    <cfRule type="expression" dxfId="1" priority="8" stopIfTrue="1">
      <formula>"len($A:$A)=3"</formula>
    </cfRule>
  </conditionalFormatting>
  <conditionalFormatting sqref="B5:B11 C9:C32 D9:F11 C5:F8">
    <cfRule type="expression" dxfId="1" priority="5" stopIfTrue="1">
      <formula>"len($A:$A)=3"</formula>
    </cfRule>
  </conditionalFormatting>
  <conditionalFormatting sqref="C9:C32 D9:F11 C5:F8">
    <cfRule type="expression" dxfId="1" priority="2" stopIfTrue="1">
      <formula>"len($A:$A)=3"</formula>
    </cfRule>
  </conditionalFormatting>
  <conditionalFormatting sqref="B13:B21 D13:F21">
    <cfRule type="expression" dxfId="1" priority="6" stopIfTrue="1">
      <formula>"len($A:$A)=3"</formula>
    </cfRule>
  </conditionalFormatting>
  <conditionalFormatting sqref="D13:F21">
    <cfRule type="expression" dxfId="1" priority="3" stopIfTrue="1">
      <formula>"len($A:$A)=3"</formula>
    </cfRule>
  </conditionalFormatting>
  <conditionalFormatting sqref="B28:B31 D28:F31">
    <cfRule type="expression" dxfId="1" priority="7" stopIfTrue="1">
      <formula>"len($A:$A)=3"</formula>
    </cfRule>
  </conditionalFormatting>
  <conditionalFormatting sqref="D28:F31">
    <cfRule type="expression" dxfId="1" priority="4"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orizontalDpi="6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tint="-0.25"/>
  </sheetPr>
  <dimension ref="A1:D48"/>
  <sheetViews>
    <sheetView showZeros="0" view="pageBreakPreview" zoomScale="80" zoomScaleNormal="115" zoomScaleSheetLayoutView="80" workbookViewId="0">
      <pane ySplit="3" topLeftCell="A4" activePane="bottomLeft" state="frozen"/>
      <selection/>
      <selection pane="bottomLeft" activeCell="G50" sqref="G50"/>
    </sheetView>
  </sheetViews>
  <sheetFormatPr defaultColWidth="9" defaultRowHeight="14.25" outlineLevelCol="3"/>
  <cols>
    <col min="1" max="1" width="50.75" style="299" customWidth="1"/>
    <col min="2" max="3" width="21.625" style="299" customWidth="1"/>
    <col min="4" max="4" width="21.625" style="300" customWidth="1"/>
    <col min="5" max="16384" width="9" style="299"/>
  </cols>
  <sheetData>
    <row r="1" ht="27" spans="1:4">
      <c r="A1" s="261" t="s">
        <v>1186</v>
      </c>
      <c r="B1" s="261"/>
      <c r="C1" s="261"/>
      <c r="D1" s="261"/>
    </row>
    <row r="2" s="297" customFormat="1" ht="20.1" customHeight="1" spans="1:4">
      <c r="A2" s="262"/>
      <c r="B2" s="262"/>
      <c r="C2" s="262"/>
      <c r="D2" s="263" t="s">
        <v>2</v>
      </c>
    </row>
    <row r="3" s="298" customFormat="1" ht="37.5" spans="1:4">
      <c r="A3" s="264" t="s">
        <v>3</v>
      </c>
      <c r="B3" s="265" t="s">
        <v>4</v>
      </c>
      <c r="C3" s="265" t="s">
        <v>5</v>
      </c>
      <c r="D3" s="265" t="s">
        <v>6</v>
      </c>
    </row>
    <row r="4" ht="18.75" spans="1:4">
      <c r="A4" s="266" t="s">
        <v>1187</v>
      </c>
      <c r="B4" s="301">
        <v>45</v>
      </c>
      <c r="C4" s="304">
        <v>45</v>
      </c>
      <c r="D4" s="302">
        <f>(C4-B4)/B4</f>
        <v>0</v>
      </c>
    </row>
    <row r="5" ht="18.75" spans="1:4">
      <c r="A5" s="269" t="s">
        <v>1188</v>
      </c>
      <c r="B5" s="303">
        <v>5</v>
      </c>
      <c r="C5" s="305">
        <v>5</v>
      </c>
      <c r="D5" s="302">
        <f>(C5-B5)/B5</f>
        <v>0</v>
      </c>
    </row>
    <row r="6" ht="18.75" spans="1:4">
      <c r="A6" s="269" t="s">
        <v>1189</v>
      </c>
      <c r="B6" s="303">
        <v>40</v>
      </c>
      <c r="C6" s="305">
        <v>40</v>
      </c>
      <c r="D6" s="302">
        <f>(C6-B6)/B6</f>
        <v>0</v>
      </c>
    </row>
    <row r="7" ht="18.75" spans="1:4">
      <c r="A7" s="272" t="s">
        <v>1190</v>
      </c>
      <c r="B7" s="301">
        <v>488</v>
      </c>
      <c r="C7" s="304">
        <v>488</v>
      </c>
      <c r="D7" s="302">
        <f>(C7-B7)/B7</f>
        <v>0</v>
      </c>
    </row>
    <row r="8" ht="18.75" spans="1:4">
      <c r="A8" s="271" t="s">
        <v>1191</v>
      </c>
      <c r="B8" s="303">
        <v>488</v>
      </c>
      <c r="C8" s="305">
        <v>488</v>
      </c>
      <c r="D8" s="302">
        <f>(C8-B8)/B8</f>
        <v>0</v>
      </c>
    </row>
    <row r="9" ht="18.75" spans="1:4">
      <c r="A9" s="271" t="s">
        <v>1192</v>
      </c>
      <c r="B9" s="303"/>
      <c r="C9" s="305"/>
      <c r="D9" s="302"/>
    </row>
    <row r="10" ht="18.75" spans="1:4">
      <c r="A10" s="272" t="s">
        <v>1193</v>
      </c>
      <c r="B10" s="301"/>
      <c r="C10" s="304"/>
      <c r="D10" s="302"/>
    </row>
    <row r="11" ht="18.75" spans="1:4">
      <c r="A11" s="271" t="s">
        <v>1194</v>
      </c>
      <c r="B11" s="303"/>
      <c r="C11" s="305"/>
      <c r="D11" s="302"/>
    </row>
    <row r="12" ht="18.75" spans="1:4">
      <c r="A12" s="272" t="s">
        <v>1195</v>
      </c>
      <c r="B12" s="301">
        <v>32995</v>
      </c>
      <c r="C12" s="304">
        <v>7472</v>
      </c>
      <c r="D12" s="302">
        <f>(C12-B12)/B12</f>
        <v>-0.773541445673587</v>
      </c>
    </row>
    <row r="13" ht="37.5" spans="1:4">
      <c r="A13" s="271" t="s">
        <v>1196</v>
      </c>
      <c r="B13" s="303">
        <v>2995</v>
      </c>
      <c r="C13" s="305">
        <v>2284</v>
      </c>
      <c r="D13" s="302">
        <f>(C13-B13)/B13</f>
        <v>-0.237395659432387</v>
      </c>
    </row>
    <row r="14" ht="37.5" spans="1:4">
      <c r="A14" s="269" t="s">
        <v>1197</v>
      </c>
      <c r="B14" s="303"/>
      <c r="C14" s="305"/>
      <c r="D14" s="302"/>
    </row>
    <row r="15" ht="18.75" spans="1:4">
      <c r="A15" s="271" t="s">
        <v>1198</v>
      </c>
      <c r="B15" s="303"/>
      <c r="C15" s="305">
        <v>1600</v>
      </c>
      <c r="D15" s="302"/>
    </row>
    <row r="16" ht="18.75" spans="1:4">
      <c r="A16" s="271" t="s">
        <v>1199</v>
      </c>
      <c r="B16" s="303"/>
      <c r="C16" s="305">
        <v>1500</v>
      </c>
      <c r="D16" s="302"/>
    </row>
    <row r="17" ht="37.5" spans="1:4">
      <c r="A17" s="271" t="s">
        <v>1200</v>
      </c>
      <c r="B17" s="303">
        <v>10000</v>
      </c>
      <c r="C17" s="305"/>
      <c r="D17" s="302">
        <f>(C17-B17)/B17</f>
        <v>-1</v>
      </c>
    </row>
    <row r="18" ht="18.75" spans="1:4">
      <c r="A18" s="269" t="s">
        <v>1201</v>
      </c>
      <c r="B18" s="303">
        <v>20000</v>
      </c>
      <c r="C18" s="305">
        <v>2088</v>
      </c>
      <c r="D18" s="302">
        <f>(C18-B18)/B18</f>
        <v>-0.8956</v>
      </c>
    </row>
    <row r="19" ht="18.75" spans="1:4">
      <c r="A19" s="271" t="s">
        <v>1202</v>
      </c>
      <c r="B19" s="303"/>
      <c r="C19" s="305"/>
      <c r="D19" s="302"/>
    </row>
    <row r="20" ht="37.5" spans="1:4">
      <c r="A20" s="271" t="s">
        <v>1203</v>
      </c>
      <c r="B20" s="303"/>
      <c r="C20" s="305"/>
      <c r="D20" s="302"/>
    </row>
    <row r="21" ht="18.75" spans="1:4">
      <c r="A21" s="272" t="s">
        <v>1204</v>
      </c>
      <c r="B21" s="301">
        <v>40</v>
      </c>
      <c r="C21" s="304">
        <v>40</v>
      </c>
      <c r="D21" s="302">
        <f>(C21-B21)/B21</f>
        <v>0</v>
      </c>
    </row>
    <row r="22" ht="18.75" spans="1:4">
      <c r="A22" s="271" t="s">
        <v>1205</v>
      </c>
      <c r="B22" s="303">
        <v>40</v>
      </c>
      <c r="C22" s="305">
        <v>40</v>
      </c>
      <c r="D22" s="302">
        <f>(C22-B22)/B22</f>
        <v>0</v>
      </c>
    </row>
    <row r="23" ht="18.75" spans="1:4">
      <c r="A23" s="271" t="s">
        <v>1206</v>
      </c>
      <c r="B23" s="303"/>
      <c r="C23" s="305"/>
      <c r="D23" s="302"/>
    </row>
    <row r="24" ht="37.5" spans="1:4">
      <c r="A24" s="271" t="s">
        <v>1207</v>
      </c>
      <c r="B24" s="303"/>
      <c r="C24" s="305"/>
      <c r="D24" s="302"/>
    </row>
    <row r="25" ht="18.75" spans="1:4">
      <c r="A25" s="272" t="s">
        <v>1208</v>
      </c>
      <c r="B25" s="301"/>
      <c r="C25" s="304"/>
      <c r="D25" s="302"/>
    </row>
    <row r="26" ht="18.75" spans="1:4">
      <c r="A26" s="271" t="s">
        <v>1209</v>
      </c>
      <c r="B26" s="303"/>
      <c r="C26" s="305"/>
      <c r="D26" s="302"/>
    </row>
    <row r="27" ht="18.75" spans="1:4">
      <c r="A27" s="271" t="s">
        <v>1210</v>
      </c>
      <c r="B27" s="303"/>
      <c r="C27" s="305"/>
      <c r="D27" s="302"/>
    </row>
    <row r="28" ht="18.75" spans="1:4">
      <c r="A28" s="271" t="s">
        <v>1211</v>
      </c>
      <c r="B28" s="303"/>
      <c r="C28" s="305"/>
      <c r="D28" s="302"/>
    </row>
    <row r="29" ht="18.75" spans="1:4">
      <c r="A29" s="269" t="s">
        <v>1212</v>
      </c>
      <c r="B29" s="303"/>
      <c r="C29" s="305"/>
      <c r="D29" s="302"/>
    </row>
    <row r="30" ht="18.75" spans="1:4">
      <c r="A30" s="273" t="s">
        <v>1213</v>
      </c>
      <c r="B30" s="301"/>
      <c r="C30" s="304"/>
      <c r="D30" s="302"/>
    </row>
    <row r="31" ht="18.75" spans="1:4">
      <c r="A31" s="274" t="s">
        <v>1214</v>
      </c>
      <c r="B31" s="303"/>
      <c r="C31" s="305"/>
      <c r="D31" s="302"/>
    </row>
    <row r="32" ht="18.75" spans="1:4">
      <c r="A32" s="273" t="s">
        <v>1215</v>
      </c>
      <c r="B32" s="301">
        <v>1026</v>
      </c>
      <c r="C32" s="304">
        <v>1026</v>
      </c>
      <c r="D32" s="302"/>
    </row>
    <row r="33" ht="18.75" spans="1:4">
      <c r="A33" s="274" t="s">
        <v>1216</v>
      </c>
      <c r="B33" s="303"/>
      <c r="C33" s="305"/>
      <c r="D33" s="302"/>
    </row>
    <row r="34" ht="18.75" spans="1:4">
      <c r="A34" s="274" t="s">
        <v>1217</v>
      </c>
      <c r="B34" s="303">
        <v>15</v>
      </c>
      <c r="C34" s="305">
        <v>15</v>
      </c>
      <c r="D34" s="302">
        <f>(C34-B34)/B34</f>
        <v>0</v>
      </c>
    </row>
    <row r="35" ht="18.75" spans="1:4">
      <c r="A35" s="274" t="s">
        <v>1218</v>
      </c>
      <c r="B35" s="303">
        <v>1011</v>
      </c>
      <c r="C35" s="305">
        <v>1011</v>
      </c>
      <c r="D35" s="302">
        <f>(C35-B35)/B35</f>
        <v>0</v>
      </c>
    </row>
    <row r="36" ht="18.75" spans="1:4">
      <c r="A36" s="273" t="s">
        <v>1219</v>
      </c>
      <c r="B36" s="301">
        <v>236</v>
      </c>
      <c r="C36" s="304">
        <v>1305</v>
      </c>
      <c r="D36" s="302">
        <f>(C36-B36)/B36</f>
        <v>4.52966101694915</v>
      </c>
    </row>
    <row r="37" ht="18.75" spans="1:4">
      <c r="A37" s="274" t="s">
        <v>1220</v>
      </c>
      <c r="B37" s="303">
        <v>236</v>
      </c>
      <c r="C37" s="305">
        <v>1305</v>
      </c>
      <c r="D37" s="302">
        <f>(C37-B37)/B37</f>
        <v>4.52966101694915</v>
      </c>
    </row>
    <row r="38" ht="18.75" spans="1:4">
      <c r="A38" s="273" t="s">
        <v>1221</v>
      </c>
      <c r="B38" s="301"/>
      <c r="C38" s="304">
        <v>8</v>
      </c>
      <c r="D38" s="302"/>
    </row>
    <row r="39" ht="18.75" spans="1:4">
      <c r="A39" s="274" t="s">
        <v>1222</v>
      </c>
      <c r="B39" s="303"/>
      <c r="C39" s="305">
        <v>8</v>
      </c>
      <c r="D39" s="302"/>
    </row>
    <row r="40" ht="18.75" spans="1:4">
      <c r="A40" s="274"/>
      <c r="B40" s="303"/>
      <c r="C40" s="305"/>
      <c r="D40" s="302"/>
    </row>
    <row r="41" ht="18.75" spans="1:4">
      <c r="A41" s="275" t="s">
        <v>1223</v>
      </c>
      <c r="B41" s="301">
        <v>34830</v>
      </c>
      <c r="C41" s="304">
        <v>10384</v>
      </c>
      <c r="D41" s="302">
        <f t="shared" ref="D41:D46" si="0">(C41-B41)/B41</f>
        <v>-0.701866207292564</v>
      </c>
    </row>
    <row r="42" ht="18.75" spans="1:4">
      <c r="A42" s="276" t="s">
        <v>69</v>
      </c>
      <c r="B42" s="301">
        <v>7658</v>
      </c>
      <c r="C42" s="304"/>
      <c r="D42" s="302">
        <f t="shared" si="0"/>
        <v>-1</v>
      </c>
    </row>
    <row r="43" ht="18.75" spans="1:4">
      <c r="A43" s="276" t="s">
        <v>1224</v>
      </c>
      <c r="B43" s="301">
        <v>2117</v>
      </c>
      <c r="C43" s="304"/>
      <c r="D43" s="302">
        <f t="shared" si="0"/>
        <v>-1</v>
      </c>
    </row>
    <row r="44" ht="18.75" spans="1:4">
      <c r="A44" s="277" t="s">
        <v>1225</v>
      </c>
      <c r="B44" s="303">
        <v>5157</v>
      </c>
      <c r="C44" s="305"/>
      <c r="D44" s="302">
        <f t="shared" si="0"/>
        <v>-1</v>
      </c>
    </row>
    <row r="45" ht="18.75" spans="1:4">
      <c r="A45" s="277" t="s">
        <v>1226</v>
      </c>
      <c r="B45" s="303">
        <v>284</v>
      </c>
      <c r="C45" s="305"/>
      <c r="D45" s="302">
        <f t="shared" si="0"/>
        <v>-1</v>
      </c>
    </row>
    <row r="46" ht="18.75" spans="1:4">
      <c r="A46" s="279" t="s">
        <v>1227</v>
      </c>
      <c r="B46" s="301">
        <v>100</v>
      </c>
      <c r="C46" s="304">
        <v>1000</v>
      </c>
      <c r="D46" s="302">
        <f t="shared" si="0"/>
        <v>9</v>
      </c>
    </row>
    <row r="47" ht="18.75" spans="1:4">
      <c r="A47" s="279" t="s">
        <v>1228</v>
      </c>
      <c r="B47" s="301"/>
      <c r="C47" s="304">
        <v>8000</v>
      </c>
      <c r="D47" s="302"/>
    </row>
    <row r="48" ht="30" customHeight="1" spans="1:4">
      <c r="A48" s="275" t="s">
        <v>76</v>
      </c>
      <c r="B48" s="301">
        <v>42488</v>
      </c>
      <c r="C48" s="304">
        <v>19384</v>
      </c>
      <c r="D48" s="302">
        <f>(C48-B48)/B48</f>
        <v>-0.543777066465826</v>
      </c>
    </row>
  </sheetData>
  <autoFilter ref="A3:D48">
    <extLst/>
  </autoFilter>
  <mergeCells count="1">
    <mergeCell ref="A1:D1"/>
  </mergeCells>
  <conditionalFormatting sqref="A46:A47">
    <cfRule type="expression" dxfId="1" priority="3" stopIfTrue="1">
      <formula>"len($A:$A)=3"</formula>
    </cfRule>
  </conditionalFormatting>
  <conditionalFormatting sqref="B46:C47 E46:G47">
    <cfRule type="expression" dxfId="1" priority="2" stopIfTrue="1">
      <formula>"len($A:$A)=3"</formula>
    </cfRule>
  </conditionalFormatting>
  <conditionalFormatting sqref="C46:C47 E46:G47">
    <cfRule type="expression" dxfId="1" priority="1"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orizontalDpi="60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tint="-0.25"/>
  </sheetPr>
  <dimension ref="A1:C48"/>
  <sheetViews>
    <sheetView showZeros="0" view="pageBreakPreview" zoomScale="80" zoomScaleNormal="115" zoomScaleSheetLayoutView="80" workbookViewId="0">
      <pane ySplit="3" topLeftCell="A4" activePane="bottomLeft" state="frozen"/>
      <selection/>
      <selection pane="bottomLeft" activeCell="F24" sqref="F24"/>
    </sheetView>
  </sheetViews>
  <sheetFormatPr defaultColWidth="9" defaultRowHeight="14.25" outlineLevelCol="2"/>
  <cols>
    <col min="1" max="1" width="50.75" style="299" customWidth="1"/>
    <col min="2" max="2" width="28.1166666666667" style="299" customWidth="1"/>
    <col min="3" max="3" width="21.625" style="300" customWidth="1"/>
    <col min="4" max="16383" width="9" style="299"/>
  </cols>
  <sheetData>
    <row r="1" ht="27" spans="1:3">
      <c r="A1" s="261" t="s">
        <v>1229</v>
      </c>
      <c r="B1" s="261"/>
      <c r="C1" s="261"/>
    </row>
    <row r="2" s="297" customFormat="1" ht="20.1" customHeight="1" spans="1:3">
      <c r="A2" s="262"/>
      <c r="B2" s="262"/>
      <c r="C2" s="263" t="s">
        <v>2</v>
      </c>
    </row>
    <row r="3" s="298" customFormat="1" ht="37.5" spans="1:3">
      <c r="A3" s="264" t="s">
        <v>3</v>
      </c>
      <c r="B3" s="265" t="s">
        <v>4</v>
      </c>
      <c r="C3" s="265" t="s">
        <v>1185</v>
      </c>
    </row>
    <row r="4" ht="18.75" spans="1:3">
      <c r="A4" s="266" t="s">
        <v>1187</v>
      </c>
      <c r="B4" s="301">
        <v>45</v>
      </c>
      <c r="C4" s="302"/>
    </row>
    <row r="5" ht="18.75" spans="1:3">
      <c r="A5" s="269" t="s">
        <v>1188</v>
      </c>
      <c r="B5" s="303">
        <v>5</v>
      </c>
      <c r="C5" s="302"/>
    </row>
    <row r="6" ht="18.75" spans="1:3">
      <c r="A6" s="269" t="s">
        <v>1189</v>
      </c>
      <c r="B6" s="303">
        <v>40</v>
      </c>
      <c r="C6" s="302"/>
    </row>
    <row r="7" ht="18.75" spans="1:3">
      <c r="A7" s="272" t="s">
        <v>1190</v>
      </c>
      <c r="B7" s="301">
        <v>488</v>
      </c>
      <c r="C7" s="302"/>
    </row>
    <row r="8" ht="18.75" spans="1:3">
      <c r="A8" s="271" t="s">
        <v>1191</v>
      </c>
      <c r="B8" s="303">
        <v>488</v>
      </c>
      <c r="C8" s="302"/>
    </row>
    <row r="9" ht="18.75" spans="1:3">
      <c r="A9" s="271" t="s">
        <v>1192</v>
      </c>
      <c r="B9" s="303"/>
      <c r="C9" s="302"/>
    </row>
    <row r="10" ht="18.75" spans="1:3">
      <c r="A10" s="272" t="s">
        <v>1193</v>
      </c>
      <c r="B10" s="301"/>
      <c r="C10" s="302"/>
    </row>
    <row r="11" ht="18.75" spans="1:3">
      <c r="A11" s="271" t="s">
        <v>1194</v>
      </c>
      <c r="B11" s="303"/>
      <c r="C11" s="302"/>
    </row>
    <row r="12" ht="18.75" spans="1:3">
      <c r="A12" s="272" t="s">
        <v>1195</v>
      </c>
      <c r="B12" s="301">
        <v>32995</v>
      </c>
      <c r="C12" s="302"/>
    </row>
    <row r="13" ht="37.5" spans="1:3">
      <c r="A13" s="271" t="s">
        <v>1196</v>
      </c>
      <c r="B13" s="303">
        <v>2995</v>
      </c>
      <c r="C13" s="302"/>
    </row>
    <row r="14" ht="37.5" spans="1:3">
      <c r="A14" s="269" t="s">
        <v>1197</v>
      </c>
      <c r="B14" s="303"/>
      <c r="C14" s="302"/>
    </row>
    <row r="15" ht="18.75" spans="1:3">
      <c r="A15" s="271" t="s">
        <v>1198</v>
      </c>
      <c r="B15" s="303"/>
      <c r="C15" s="302"/>
    </row>
    <row r="16" ht="18.75" spans="1:3">
      <c r="A16" s="271" t="s">
        <v>1199</v>
      </c>
      <c r="B16" s="303"/>
      <c r="C16" s="302"/>
    </row>
    <row r="17" ht="37.5" spans="1:3">
      <c r="A17" s="271" t="s">
        <v>1200</v>
      </c>
      <c r="B17" s="303">
        <v>10000</v>
      </c>
      <c r="C17" s="302"/>
    </row>
    <row r="18" ht="18.75" spans="1:3">
      <c r="A18" s="269" t="s">
        <v>1201</v>
      </c>
      <c r="B18" s="303">
        <v>20000</v>
      </c>
      <c r="C18" s="302"/>
    </row>
    <row r="19" ht="18.75" spans="1:3">
      <c r="A19" s="271" t="s">
        <v>1202</v>
      </c>
      <c r="B19" s="303"/>
      <c r="C19" s="302"/>
    </row>
    <row r="20" ht="37.5" spans="1:3">
      <c r="A20" s="271" t="s">
        <v>1203</v>
      </c>
      <c r="B20" s="303"/>
      <c r="C20" s="302"/>
    </row>
    <row r="21" ht="18.75" spans="1:3">
      <c r="A21" s="272" t="s">
        <v>1204</v>
      </c>
      <c r="B21" s="301">
        <v>40</v>
      </c>
      <c r="C21" s="302"/>
    </row>
    <row r="22" ht="18.75" spans="1:3">
      <c r="A22" s="271" t="s">
        <v>1205</v>
      </c>
      <c r="B22" s="303">
        <v>40</v>
      </c>
      <c r="C22" s="302"/>
    </row>
    <row r="23" ht="18.75" spans="1:3">
      <c r="A23" s="271" t="s">
        <v>1206</v>
      </c>
      <c r="B23" s="303"/>
      <c r="C23" s="302"/>
    </row>
    <row r="24" ht="37.5" spans="1:3">
      <c r="A24" s="271" t="s">
        <v>1207</v>
      </c>
      <c r="B24" s="303"/>
      <c r="C24" s="302"/>
    </row>
    <row r="25" ht="18.75" spans="1:3">
      <c r="A25" s="272" t="s">
        <v>1208</v>
      </c>
      <c r="B25" s="301"/>
      <c r="C25" s="302"/>
    </row>
    <row r="26" ht="18.75" spans="1:3">
      <c r="A26" s="271" t="s">
        <v>1209</v>
      </c>
      <c r="B26" s="303"/>
      <c r="C26" s="302"/>
    </row>
    <row r="27" ht="18.75" spans="1:3">
      <c r="A27" s="271" t="s">
        <v>1210</v>
      </c>
      <c r="B27" s="303"/>
      <c r="C27" s="302"/>
    </row>
    <row r="28" ht="18.75" spans="1:3">
      <c r="A28" s="271" t="s">
        <v>1211</v>
      </c>
      <c r="B28" s="303"/>
      <c r="C28" s="302"/>
    </row>
    <row r="29" ht="18.75" spans="1:3">
      <c r="A29" s="269" t="s">
        <v>1212</v>
      </c>
      <c r="B29" s="303"/>
      <c r="C29" s="302"/>
    </row>
    <row r="30" ht="18.75" spans="1:3">
      <c r="A30" s="273" t="s">
        <v>1213</v>
      </c>
      <c r="B30" s="301"/>
      <c r="C30" s="302"/>
    </row>
    <row r="31" ht="18.75" spans="1:3">
      <c r="A31" s="274" t="s">
        <v>1214</v>
      </c>
      <c r="B31" s="303"/>
      <c r="C31" s="302"/>
    </row>
    <row r="32" ht="18.75" spans="1:3">
      <c r="A32" s="273" t="s">
        <v>1215</v>
      </c>
      <c r="B32" s="301">
        <v>1026</v>
      </c>
      <c r="C32" s="302"/>
    </row>
    <row r="33" ht="18.75" spans="1:3">
      <c r="A33" s="274" t="s">
        <v>1216</v>
      </c>
      <c r="B33" s="303"/>
      <c r="C33" s="302"/>
    </row>
    <row r="34" ht="18.75" spans="1:3">
      <c r="A34" s="274" t="s">
        <v>1217</v>
      </c>
      <c r="B34" s="303">
        <v>15</v>
      </c>
      <c r="C34" s="302"/>
    </row>
    <row r="35" ht="18.75" spans="1:3">
      <c r="A35" s="274" t="s">
        <v>1218</v>
      </c>
      <c r="B35" s="303">
        <v>1011</v>
      </c>
      <c r="C35" s="302"/>
    </row>
    <row r="36" ht="18.75" spans="1:3">
      <c r="A36" s="273" t="s">
        <v>1219</v>
      </c>
      <c r="B36" s="301">
        <v>236</v>
      </c>
      <c r="C36" s="302"/>
    </row>
    <row r="37" ht="18.75" spans="1:3">
      <c r="A37" s="274" t="s">
        <v>1220</v>
      </c>
      <c r="B37" s="303">
        <v>236</v>
      </c>
      <c r="C37" s="302"/>
    </row>
    <row r="38" ht="18.75" spans="1:3">
      <c r="A38" s="273" t="s">
        <v>1221</v>
      </c>
      <c r="B38" s="301"/>
      <c r="C38" s="302"/>
    </row>
    <row r="39" ht="18.75" spans="1:3">
      <c r="A39" s="274" t="s">
        <v>1222</v>
      </c>
      <c r="B39" s="303"/>
      <c r="C39" s="302"/>
    </row>
    <row r="40" ht="18.75" spans="1:3">
      <c r="A40" s="274"/>
      <c r="B40" s="303"/>
      <c r="C40" s="302"/>
    </row>
    <row r="41" ht="18.75" spans="1:3">
      <c r="A41" s="275" t="s">
        <v>1223</v>
      </c>
      <c r="B41" s="301">
        <v>34830</v>
      </c>
      <c r="C41" s="302"/>
    </row>
    <row r="42" ht="18.75" spans="1:3">
      <c r="A42" s="276" t="s">
        <v>69</v>
      </c>
      <c r="B42" s="301">
        <v>7658</v>
      </c>
      <c r="C42" s="302"/>
    </row>
    <row r="43" ht="18.75" spans="1:3">
      <c r="A43" s="276" t="s">
        <v>1224</v>
      </c>
      <c r="B43" s="301">
        <v>2117</v>
      </c>
      <c r="C43" s="302"/>
    </row>
    <row r="44" ht="18.75" spans="1:3">
      <c r="A44" s="277" t="s">
        <v>1225</v>
      </c>
      <c r="B44" s="303">
        <v>5157</v>
      </c>
      <c r="C44" s="302"/>
    </row>
    <row r="45" ht="18.75" spans="1:3">
      <c r="A45" s="277" t="s">
        <v>1226</v>
      </c>
      <c r="B45" s="303">
        <v>284</v>
      </c>
      <c r="C45" s="302"/>
    </row>
    <row r="46" ht="18.75" spans="1:3">
      <c r="A46" s="279" t="s">
        <v>1227</v>
      </c>
      <c r="B46" s="301">
        <v>100</v>
      </c>
      <c r="C46" s="302"/>
    </row>
    <row r="47" ht="18.75" spans="1:3">
      <c r="A47" s="279" t="s">
        <v>1228</v>
      </c>
      <c r="B47" s="301"/>
      <c r="C47" s="302"/>
    </row>
    <row r="48" ht="30" customHeight="1" spans="1:3">
      <c r="A48" s="275" t="s">
        <v>76</v>
      </c>
      <c r="B48" s="301">
        <v>42488</v>
      </c>
      <c r="C48" s="302"/>
    </row>
  </sheetData>
  <autoFilter ref="A3:C48">
    <extLst/>
  </autoFilter>
  <mergeCells count="1">
    <mergeCell ref="A1:C1"/>
  </mergeCells>
  <conditionalFormatting sqref="A46:A47">
    <cfRule type="expression" dxfId="1" priority="3" stopIfTrue="1">
      <formula>"len($A:$A)=3"</formula>
    </cfRule>
  </conditionalFormatting>
  <conditionalFormatting sqref="B46:B47 D46:F47">
    <cfRule type="expression" dxfId="1" priority="2" stopIfTrue="1">
      <formula>"len($A:$A)=3"</formula>
    </cfRule>
  </conditionalFormatting>
  <conditionalFormatting sqref="D46:F47">
    <cfRule type="expression" dxfId="1" priority="1"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orizontalDpi="600"/>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tint="-0.25"/>
  </sheetPr>
  <dimension ref="A1:D29"/>
  <sheetViews>
    <sheetView showZeros="0" view="pageBreakPreview" zoomScale="80" zoomScaleNormal="115" zoomScaleSheetLayoutView="80" workbookViewId="0">
      <pane ySplit="3" topLeftCell="A4" activePane="bottomLeft" state="frozen"/>
      <selection/>
      <selection pane="bottomLeft" activeCell="J23" sqref="J23"/>
    </sheetView>
  </sheetViews>
  <sheetFormatPr defaultColWidth="9" defaultRowHeight="14.25" outlineLevelCol="3"/>
  <cols>
    <col min="1" max="1" width="50.75" style="186" customWidth="1"/>
    <col min="2" max="3" width="21.625" style="186" customWidth="1"/>
    <col min="4" max="4" width="23.5916666666667" style="283" customWidth="1"/>
    <col min="5" max="16384" width="9" style="186"/>
  </cols>
  <sheetData>
    <row r="1" ht="27" spans="1:4">
      <c r="A1" s="284" t="s">
        <v>1230</v>
      </c>
      <c r="B1" s="284"/>
      <c r="C1" s="284"/>
      <c r="D1" s="284"/>
    </row>
    <row r="2" s="280" customFormat="1" ht="18.75" spans="1:4">
      <c r="A2" s="285"/>
      <c r="B2" s="286"/>
      <c r="C2" s="285"/>
      <c r="D2" s="287" t="s">
        <v>2</v>
      </c>
    </row>
    <row r="3" s="281" customFormat="1" ht="18.75" spans="1:4">
      <c r="A3" s="288" t="s">
        <v>3</v>
      </c>
      <c r="B3" s="114" t="s">
        <v>78</v>
      </c>
      <c r="C3" s="114" t="s">
        <v>5</v>
      </c>
      <c r="D3" s="114" t="s">
        <v>88</v>
      </c>
    </row>
    <row r="4" s="281" customFormat="1" ht="18.75" spans="1:4">
      <c r="A4" s="289" t="s">
        <v>1231</v>
      </c>
      <c r="B4" s="290"/>
      <c r="C4" s="290"/>
      <c r="D4" s="268"/>
    </row>
    <row r="5" ht="18.75" spans="1:4">
      <c r="A5" s="289" t="s">
        <v>1232</v>
      </c>
      <c r="B5" s="290"/>
      <c r="C5" s="290"/>
      <c r="D5" s="268"/>
    </row>
    <row r="6" ht="18.75" spans="1:4">
      <c r="A6" s="289" t="s">
        <v>1233</v>
      </c>
      <c r="B6" s="290"/>
      <c r="C6" s="290"/>
      <c r="D6" s="268"/>
    </row>
    <row r="7" ht="18.75" spans="1:4">
      <c r="A7" s="289" t="s">
        <v>1234</v>
      </c>
      <c r="B7" s="290">
        <v>33</v>
      </c>
      <c r="C7" s="290"/>
      <c r="D7" s="268">
        <f>(C7-B7)/B7</f>
        <v>-1</v>
      </c>
    </row>
    <row r="8" ht="18.75" spans="1:4">
      <c r="A8" s="289" t="s">
        <v>1235</v>
      </c>
      <c r="B8" s="290">
        <v>70</v>
      </c>
      <c r="C8" s="290"/>
      <c r="D8" s="268">
        <f>(C8-B8)/B8</f>
        <v>-1</v>
      </c>
    </row>
    <row r="9" ht="18.75" spans="1:4">
      <c r="A9" s="289" t="s">
        <v>1236</v>
      </c>
      <c r="B9" s="290">
        <v>8287</v>
      </c>
      <c r="C9" s="290">
        <v>8405</v>
      </c>
      <c r="D9" s="268">
        <f>(C9-B9)/B9</f>
        <v>0.014239169783999</v>
      </c>
    </row>
    <row r="10" ht="18.75" spans="1:4">
      <c r="A10" s="291" t="s">
        <v>1164</v>
      </c>
      <c r="B10" s="292">
        <v>7937</v>
      </c>
      <c r="C10" s="292">
        <v>3800</v>
      </c>
      <c r="D10" s="268">
        <f>(C10-B10)/B10</f>
        <v>-0.521229683759607</v>
      </c>
    </row>
    <row r="11" ht="18.75" spans="1:4">
      <c r="A11" s="291" t="s">
        <v>1168</v>
      </c>
      <c r="B11" s="292">
        <v>350</v>
      </c>
      <c r="C11" s="292">
        <v>4605</v>
      </c>
      <c r="D11" s="268">
        <f>(C11-B11)/B11</f>
        <v>12.1571428571429</v>
      </c>
    </row>
    <row r="12" ht="18.75" spans="1:4">
      <c r="A12" s="289" t="s">
        <v>1237</v>
      </c>
      <c r="B12" s="290"/>
      <c r="C12" s="290"/>
      <c r="D12" s="268"/>
    </row>
    <row r="13" ht="18.75" spans="1:4">
      <c r="A13" s="289" t="s">
        <v>1238</v>
      </c>
      <c r="B13" s="290"/>
      <c r="C13" s="290"/>
      <c r="D13" s="268"/>
    </row>
    <row r="14" ht="18.75" spans="1:4">
      <c r="A14" s="291" t="s">
        <v>1171</v>
      </c>
      <c r="B14" s="292"/>
      <c r="C14" s="292"/>
      <c r="D14" s="268"/>
    </row>
    <row r="15" ht="18.75" spans="1:4">
      <c r="A15" s="291" t="s">
        <v>1172</v>
      </c>
      <c r="B15" s="292"/>
      <c r="C15" s="292"/>
      <c r="D15" s="268"/>
    </row>
    <row r="16" ht="18.75" spans="1:4">
      <c r="A16" s="289" t="s">
        <v>1239</v>
      </c>
      <c r="B16" s="290"/>
      <c r="C16" s="290"/>
      <c r="D16" s="268"/>
    </row>
    <row r="17" ht="18.75" spans="1:4">
      <c r="A17" s="289" t="s">
        <v>1240</v>
      </c>
      <c r="B17" s="290"/>
      <c r="C17" s="290"/>
      <c r="D17" s="268"/>
    </row>
    <row r="18" ht="18.75" spans="1:4">
      <c r="A18" s="289" t="s">
        <v>1241</v>
      </c>
      <c r="B18" s="290"/>
      <c r="C18" s="290"/>
      <c r="D18" s="268"/>
    </row>
    <row r="19" ht="18.75" spans="1:4">
      <c r="A19" s="289" t="s">
        <v>1242</v>
      </c>
      <c r="B19" s="290"/>
      <c r="C19" s="290"/>
      <c r="D19" s="268"/>
    </row>
    <row r="20" ht="18.75" spans="1:4">
      <c r="A20" s="293" t="s">
        <v>1243</v>
      </c>
      <c r="B20" s="290">
        <v>110</v>
      </c>
      <c r="C20" s="290">
        <v>95</v>
      </c>
      <c r="D20" s="268">
        <f>(C20-B20)/B20</f>
        <v>-0.136363636363636</v>
      </c>
    </row>
    <row r="21" ht="37.5" spans="1:4">
      <c r="A21" s="293" t="s">
        <v>1244</v>
      </c>
      <c r="B21" s="290"/>
      <c r="C21" s="290"/>
      <c r="D21" s="268"/>
    </row>
    <row r="22" ht="18.75" spans="1:4">
      <c r="A22" s="293" t="s">
        <v>1245</v>
      </c>
      <c r="B22" s="290"/>
      <c r="C22" s="290"/>
      <c r="D22" s="268"/>
    </row>
    <row r="23" ht="18.75" spans="1:4">
      <c r="A23" s="294"/>
      <c r="B23" s="292"/>
      <c r="C23" s="292"/>
      <c r="D23" s="268"/>
    </row>
    <row r="24" s="282" customFormat="1" ht="18.75" spans="1:4">
      <c r="A24" s="295" t="s">
        <v>1246</v>
      </c>
      <c r="B24" s="290">
        <v>8500</v>
      </c>
      <c r="C24" s="290">
        <v>8500</v>
      </c>
      <c r="D24" s="268">
        <f>(C24-B24)/B24</f>
        <v>0</v>
      </c>
    </row>
    <row r="25" ht="18.75" spans="1:4">
      <c r="A25" s="296" t="s">
        <v>1182</v>
      </c>
      <c r="B25" s="290">
        <v>20000</v>
      </c>
      <c r="C25" s="290">
        <v>9000</v>
      </c>
      <c r="D25" s="268">
        <f>(C25-B25)/B25</f>
        <v>-0.55</v>
      </c>
    </row>
    <row r="26" ht="18.75" spans="1:4">
      <c r="A26" s="296" t="s">
        <v>34</v>
      </c>
      <c r="B26" s="290">
        <v>1800</v>
      </c>
      <c r="C26" s="290">
        <v>1600</v>
      </c>
      <c r="D26" s="268">
        <f>(C26-B26)/B26</f>
        <v>-0.111111111111111</v>
      </c>
    </row>
    <row r="27" ht="18.75" spans="1:4">
      <c r="A27" s="294" t="s">
        <v>1183</v>
      </c>
      <c r="B27" s="292">
        <v>1800</v>
      </c>
      <c r="C27" s="292">
        <v>1600</v>
      </c>
      <c r="D27" s="268">
        <f>(C27-B27)/B27</f>
        <v>-0.111111111111111</v>
      </c>
    </row>
    <row r="28" ht="18.75" spans="1:4">
      <c r="A28" s="294" t="s">
        <v>37</v>
      </c>
      <c r="B28" s="292"/>
      <c r="C28" s="292">
        <v>284</v>
      </c>
      <c r="D28" s="268"/>
    </row>
    <row r="29" ht="18.75" spans="1:4">
      <c r="A29" s="295" t="s">
        <v>41</v>
      </c>
      <c r="B29" s="290">
        <v>30300</v>
      </c>
      <c r="C29" s="290">
        <v>19384</v>
      </c>
      <c r="D29" s="268">
        <f>(C29-B29)/B29</f>
        <v>-0.36026402640264</v>
      </c>
    </row>
  </sheetData>
  <autoFilter ref="A3:D29">
    <extLst/>
  </autoFilter>
  <mergeCells count="1">
    <mergeCell ref="A1:D1"/>
  </mergeCells>
  <conditionalFormatting sqref="A26:A27">
    <cfRule type="expression" dxfId="1" priority="2" stopIfTrue="1">
      <formula>"len($A:$A)=3"</formula>
    </cfRule>
  </conditionalFormatting>
  <conditionalFormatting sqref="A5:G7 A8:C20 E8:G20 D8:D29">
    <cfRule type="expression" dxfId="1" priority="5" stopIfTrue="1">
      <formula>"len($A:$A)=3"</formula>
    </cfRule>
  </conditionalFormatting>
  <conditionalFormatting sqref="C9 E9:G9">
    <cfRule type="expression" dxfId="1" priority="4" stopIfTrue="1">
      <formula>"len($A:$A)=3"</formula>
    </cfRule>
  </conditionalFormatting>
  <conditionalFormatting sqref="C13:C14 E13:G14">
    <cfRule type="expression" dxfId="1" priority="3" stopIfTrue="1">
      <formula>"len($A:$A)=3"</formula>
    </cfRule>
  </conditionalFormatting>
  <conditionalFormatting sqref="A25:C25 B26:C27 E25:G27">
    <cfRule type="expression" dxfId="1" priority="6"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orizontalDpi="6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tint="-0.25"/>
  </sheetPr>
  <dimension ref="A1:D55"/>
  <sheetViews>
    <sheetView showZeros="0" view="pageBreakPreview" zoomScale="80" zoomScaleNormal="115" zoomScaleSheetLayoutView="80" workbookViewId="0">
      <pane ySplit="3" topLeftCell="A25" activePane="bottomLeft" state="frozen"/>
      <selection/>
      <selection pane="bottomLeft" activeCell="I45" sqref="I45"/>
    </sheetView>
  </sheetViews>
  <sheetFormatPr defaultColWidth="9" defaultRowHeight="14.25" outlineLevelCol="3"/>
  <cols>
    <col min="1" max="1" width="50.75" style="258" customWidth="1"/>
    <col min="2" max="3" width="21.625" style="259" customWidth="1"/>
    <col min="4" max="4" width="23.1166666666667" style="260" customWidth="1"/>
    <col min="5" max="5" width="9.375" style="258"/>
    <col min="6" max="16384" width="9" style="258"/>
  </cols>
  <sheetData>
    <row r="1" ht="27" spans="1:4">
      <c r="A1" s="261" t="s">
        <v>1247</v>
      </c>
      <c r="B1" s="261"/>
      <c r="C1" s="261"/>
      <c r="D1" s="261"/>
    </row>
    <row r="2" s="256" customFormat="1" ht="18.75" spans="1:4">
      <c r="A2" s="262"/>
      <c r="B2" s="262"/>
      <c r="C2" s="262"/>
      <c r="D2" s="263" t="s">
        <v>2</v>
      </c>
    </row>
    <row r="3" s="257" customFormat="1" ht="18.75" spans="1:4">
      <c r="A3" s="264" t="s">
        <v>3</v>
      </c>
      <c r="B3" s="265" t="s">
        <v>78</v>
      </c>
      <c r="C3" s="265" t="s">
        <v>5</v>
      </c>
      <c r="D3" s="114" t="s">
        <v>88</v>
      </c>
    </row>
    <row r="4" ht="18.75" spans="1:4">
      <c r="A4" s="266" t="s">
        <v>1187</v>
      </c>
      <c r="B4" s="267">
        <v>30</v>
      </c>
      <c r="C4" s="267">
        <v>45</v>
      </c>
      <c r="D4" s="268">
        <f>(C4-B4)/B4</f>
        <v>0.5</v>
      </c>
    </row>
    <row r="5" ht="18.75" spans="1:4">
      <c r="A5" s="269" t="s">
        <v>1188</v>
      </c>
      <c r="B5" s="270">
        <v>5</v>
      </c>
      <c r="C5" s="270">
        <v>5</v>
      </c>
      <c r="D5" s="268">
        <f>(C5-B5)/B5</f>
        <v>0</v>
      </c>
    </row>
    <row r="6" ht="18.75" spans="1:4">
      <c r="A6" s="271" t="s">
        <v>1248</v>
      </c>
      <c r="B6" s="270">
        <v>25</v>
      </c>
      <c r="C6" s="270">
        <v>40</v>
      </c>
      <c r="D6" s="268">
        <f>(C6-B6)/B6</f>
        <v>0.6</v>
      </c>
    </row>
    <row r="7" ht="18.75" spans="1:4">
      <c r="A7" s="271" t="s">
        <v>1249</v>
      </c>
      <c r="B7" s="270"/>
      <c r="C7" s="270"/>
      <c r="D7" s="268"/>
    </row>
    <row r="8" ht="18.75" spans="1:4">
      <c r="A8" s="272" t="s">
        <v>1190</v>
      </c>
      <c r="B8" s="267">
        <v>488</v>
      </c>
      <c r="C8" s="267">
        <v>488</v>
      </c>
      <c r="D8" s="268">
        <f>(C8-B8)/B8</f>
        <v>0</v>
      </c>
    </row>
    <row r="9" ht="18.75" spans="1:4">
      <c r="A9" s="271" t="s">
        <v>1191</v>
      </c>
      <c r="B9" s="270">
        <v>488</v>
      </c>
      <c r="C9" s="270">
        <v>488</v>
      </c>
      <c r="D9" s="268">
        <f>(C9-B9)/B9</f>
        <v>0</v>
      </c>
    </row>
    <row r="10" ht="18.75" spans="1:4">
      <c r="A10" s="269" t="s">
        <v>1250</v>
      </c>
      <c r="B10" s="270"/>
      <c r="C10" s="270"/>
      <c r="D10" s="268"/>
    </row>
    <row r="11" ht="18.75" spans="1:4">
      <c r="A11" s="272" t="s">
        <v>1193</v>
      </c>
      <c r="B11" s="267"/>
      <c r="C11" s="267"/>
      <c r="D11" s="268"/>
    </row>
    <row r="12" ht="18.75" spans="1:4">
      <c r="A12" s="272" t="s">
        <v>1195</v>
      </c>
      <c r="B12" s="267">
        <v>24794</v>
      </c>
      <c r="C12" s="267">
        <v>7472</v>
      </c>
      <c r="D12" s="268">
        <f>(C12-B12)/B12</f>
        <v>-0.698636766959748</v>
      </c>
    </row>
    <row r="13" ht="37.5" spans="1:4">
      <c r="A13" s="271" t="s">
        <v>1196</v>
      </c>
      <c r="B13" s="270">
        <v>20000</v>
      </c>
      <c r="C13" s="270">
        <v>2088</v>
      </c>
      <c r="D13" s="268">
        <f>(C13-B13)/B13</f>
        <v>-0.8956</v>
      </c>
    </row>
    <row r="14" ht="18.75" spans="1:4">
      <c r="A14" s="271" t="s">
        <v>1251</v>
      </c>
      <c r="B14" s="270">
        <v>4794</v>
      </c>
      <c r="C14" s="270">
        <v>5384</v>
      </c>
      <c r="D14" s="268">
        <f>(C14-B14)/B14</f>
        <v>0.123070504797664</v>
      </c>
    </row>
    <row r="15" ht="18.75" spans="1:4">
      <c r="A15" s="272" t="s">
        <v>1204</v>
      </c>
      <c r="B15" s="267">
        <v>452</v>
      </c>
      <c r="C15" s="267">
        <v>40</v>
      </c>
      <c r="D15" s="268">
        <f>(C15-B15)/B15</f>
        <v>-0.911504424778761</v>
      </c>
    </row>
    <row r="16" ht="18.75" spans="1:4">
      <c r="A16" s="271" t="s">
        <v>1205</v>
      </c>
      <c r="B16" s="270">
        <v>452</v>
      </c>
      <c r="C16" s="270">
        <v>40</v>
      </c>
      <c r="D16" s="268">
        <f>(C16-B16)/B16</f>
        <v>-0.911504424778761</v>
      </c>
    </row>
    <row r="17" ht="18.75" spans="1:4">
      <c r="A17" s="271" t="s">
        <v>1252</v>
      </c>
      <c r="B17" s="270"/>
      <c r="C17" s="270"/>
      <c r="D17" s="268"/>
    </row>
    <row r="18" ht="18.75" spans="1:4">
      <c r="A18" s="271" t="s">
        <v>1206</v>
      </c>
      <c r="B18" s="270"/>
      <c r="C18" s="270"/>
      <c r="D18" s="268"/>
    </row>
    <row r="19" ht="18.75" spans="1:4">
      <c r="A19" s="269" t="s">
        <v>1253</v>
      </c>
      <c r="B19" s="270"/>
      <c r="C19" s="270"/>
      <c r="D19" s="268"/>
    </row>
    <row r="20" ht="18.75" spans="1:4">
      <c r="A20" s="272" t="s">
        <v>1208</v>
      </c>
      <c r="B20" s="267"/>
      <c r="C20" s="267"/>
      <c r="D20" s="268"/>
    </row>
    <row r="21" ht="18.75" spans="1:4">
      <c r="A21" s="271" t="s">
        <v>1209</v>
      </c>
      <c r="B21" s="270"/>
      <c r="C21" s="270"/>
      <c r="D21" s="268"/>
    </row>
    <row r="22" ht="18.75" spans="1:4">
      <c r="A22" s="269" t="s">
        <v>1254</v>
      </c>
      <c r="B22" s="270"/>
      <c r="C22" s="270"/>
      <c r="D22" s="268"/>
    </row>
    <row r="23" ht="18.75" spans="1:4">
      <c r="A23" s="271" t="s">
        <v>1210</v>
      </c>
      <c r="B23" s="270"/>
      <c r="C23" s="270"/>
      <c r="D23" s="268"/>
    </row>
    <row r="24" ht="18.75" spans="1:4">
      <c r="A24" s="271" t="s">
        <v>1255</v>
      </c>
      <c r="B24" s="270"/>
      <c r="C24" s="270"/>
      <c r="D24" s="268"/>
    </row>
    <row r="25" ht="18.75" spans="1:4">
      <c r="A25" s="271" t="s">
        <v>1256</v>
      </c>
      <c r="B25" s="270"/>
      <c r="C25" s="270"/>
      <c r="D25" s="268"/>
    </row>
    <row r="26" ht="18.75" spans="1:4">
      <c r="A26" s="271" t="s">
        <v>1211</v>
      </c>
      <c r="B26" s="270"/>
      <c r="C26" s="270"/>
      <c r="D26" s="268"/>
    </row>
    <row r="27" ht="18.75" spans="1:4">
      <c r="A27" s="271" t="s">
        <v>1257</v>
      </c>
      <c r="B27" s="270"/>
      <c r="C27" s="270"/>
      <c r="D27" s="268"/>
    </row>
    <row r="28" ht="18.75" spans="1:4">
      <c r="A28" s="271" t="s">
        <v>1258</v>
      </c>
      <c r="B28" s="270"/>
      <c r="C28" s="270"/>
      <c r="D28" s="268"/>
    </row>
    <row r="29" ht="18.75" spans="1:4">
      <c r="A29" s="271" t="s">
        <v>1259</v>
      </c>
      <c r="B29" s="270"/>
      <c r="C29" s="270"/>
      <c r="D29" s="268"/>
    </row>
    <row r="30" ht="18.75" spans="1:4">
      <c r="A30" s="273" t="s">
        <v>1213</v>
      </c>
      <c r="B30" s="267"/>
      <c r="C30" s="267"/>
      <c r="D30" s="268"/>
    </row>
    <row r="31" ht="18.75" spans="1:4">
      <c r="A31" s="274" t="s">
        <v>1214</v>
      </c>
      <c r="B31" s="270"/>
      <c r="C31" s="270"/>
      <c r="D31" s="268"/>
    </row>
    <row r="32" ht="18.75" spans="1:4">
      <c r="A32" s="274" t="s">
        <v>1260</v>
      </c>
      <c r="B32" s="270"/>
      <c r="C32" s="270"/>
      <c r="D32" s="268"/>
    </row>
    <row r="33" ht="18.75" spans="1:4">
      <c r="A33" s="273" t="s">
        <v>1215</v>
      </c>
      <c r="B33" s="267">
        <v>915</v>
      </c>
      <c r="C33" s="267">
        <v>1026</v>
      </c>
      <c r="D33" s="268">
        <f>(C33-B33)/B33</f>
        <v>0.121311475409836</v>
      </c>
    </row>
    <row r="34" ht="18.75" spans="1:4">
      <c r="A34" s="274" t="s">
        <v>1216</v>
      </c>
      <c r="B34" s="270"/>
      <c r="C34" s="270"/>
      <c r="D34" s="268"/>
    </row>
    <row r="35" ht="18.75" spans="1:4">
      <c r="A35" s="274" t="s">
        <v>1217</v>
      </c>
      <c r="B35" s="270">
        <v>15</v>
      </c>
      <c r="C35" s="270">
        <v>15</v>
      </c>
      <c r="D35" s="268">
        <f>(C35-B35)/B35</f>
        <v>0</v>
      </c>
    </row>
    <row r="36" ht="18.75" spans="1:4">
      <c r="A36" s="274" t="s">
        <v>1261</v>
      </c>
      <c r="B36" s="270"/>
      <c r="C36" s="270"/>
      <c r="D36" s="268"/>
    </row>
    <row r="37" ht="18.75" spans="1:4">
      <c r="A37" s="274" t="s">
        <v>1262</v>
      </c>
      <c r="B37" s="270"/>
      <c r="C37" s="270"/>
      <c r="D37" s="268"/>
    </row>
    <row r="38" ht="18.75" spans="1:4">
      <c r="A38" s="274" t="s">
        <v>1263</v>
      </c>
      <c r="B38" s="270"/>
      <c r="C38" s="270"/>
      <c r="D38" s="268"/>
    </row>
    <row r="39" ht="18.75" spans="1:4">
      <c r="A39" s="274" t="s">
        <v>1218</v>
      </c>
      <c r="B39" s="270">
        <v>900</v>
      </c>
      <c r="C39" s="270">
        <v>1011</v>
      </c>
      <c r="D39" s="268">
        <f>(C39-B39)/B39</f>
        <v>0.123333333333333</v>
      </c>
    </row>
    <row r="40" ht="18.75" spans="1:4">
      <c r="A40" s="274" t="s">
        <v>1264</v>
      </c>
      <c r="B40" s="270">
        <v>900</v>
      </c>
      <c r="C40" s="270">
        <v>1011</v>
      </c>
      <c r="D40" s="268">
        <f>(C40-B40)/B40</f>
        <v>0.123333333333333</v>
      </c>
    </row>
    <row r="41" ht="18.75" spans="1:4">
      <c r="A41" s="274" t="s">
        <v>1265</v>
      </c>
      <c r="B41" s="270"/>
      <c r="C41" s="270"/>
      <c r="D41" s="268"/>
    </row>
    <row r="42" ht="18.75" spans="1:4">
      <c r="A42" s="274" t="s">
        <v>1266</v>
      </c>
      <c r="B42" s="270"/>
      <c r="C42" s="270"/>
      <c r="D42" s="268"/>
    </row>
    <row r="43" ht="18.75" spans="1:4">
      <c r="A43" s="274" t="s">
        <v>1267</v>
      </c>
      <c r="B43" s="270"/>
      <c r="C43" s="270"/>
      <c r="D43" s="268"/>
    </row>
    <row r="44" ht="18.75" spans="1:4">
      <c r="A44" s="273" t="s">
        <v>1219</v>
      </c>
      <c r="B44" s="267">
        <v>3600</v>
      </c>
      <c r="C44" s="267">
        <v>1305</v>
      </c>
      <c r="D44" s="268">
        <f>(C44-B44)/B44</f>
        <v>-0.6375</v>
      </c>
    </row>
    <row r="45" ht="18.75" spans="1:4">
      <c r="A45" s="273" t="s">
        <v>1221</v>
      </c>
      <c r="B45" s="267"/>
      <c r="C45" s="267">
        <v>8</v>
      </c>
      <c r="D45" s="268"/>
    </row>
    <row r="46" ht="18.75" spans="1:4">
      <c r="A46" s="269"/>
      <c r="B46" s="270"/>
      <c r="C46" s="270"/>
      <c r="D46" s="268"/>
    </row>
    <row r="47" ht="18.75" spans="1:4">
      <c r="A47" s="275" t="s">
        <v>1268</v>
      </c>
      <c r="B47" s="267">
        <v>30300</v>
      </c>
      <c r="C47" s="267">
        <v>10384</v>
      </c>
      <c r="D47" s="268">
        <f>(C47-B47)/B47</f>
        <v>-0.657293729372937</v>
      </c>
    </row>
    <row r="48" ht="18.75" spans="1:4">
      <c r="A48" s="276" t="s">
        <v>69</v>
      </c>
      <c r="B48" s="267"/>
      <c r="C48" s="267">
        <v>9000</v>
      </c>
      <c r="D48" s="268"/>
    </row>
    <row r="49" ht="18.75" spans="1:4">
      <c r="A49" s="277" t="s">
        <v>1269</v>
      </c>
      <c r="B49" s="270"/>
      <c r="C49" s="270"/>
      <c r="D49" s="268"/>
    </row>
    <row r="50" ht="18.75" spans="1:4">
      <c r="A50" s="277" t="s">
        <v>1270</v>
      </c>
      <c r="B50" s="270"/>
      <c r="C50" s="270"/>
      <c r="D50" s="268"/>
    </row>
    <row r="51" ht="18.75" spans="1:4">
      <c r="A51" s="277" t="s">
        <v>1225</v>
      </c>
      <c r="B51" s="270"/>
      <c r="C51" s="270"/>
      <c r="D51" s="268"/>
    </row>
    <row r="52" ht="18.75" spans="1:4">
      <c r="A52" s="277" t="s">
        <v>1226</v>
      </c>
      <c r="B52" s="270"/>
      <c r="C52" s="270"/>
      <c r="D52" s="268"/>
    </row>
    <row r="53" ht="18.75" spans="1:4">
      <c r="A53" s="278" t="s">
        <v>1271</v>
      </c>
      <c r="B53" s="270"/>
      <c r="C53" s="270">
        <v>8000</v>
      </c>
      <c r="D53" s="268"/>
    </row>
    <row r="54" ht="18.75" spans="1:4">
      <c r="A54" s="279" t="s">
        <v>1227</v>
      </c>
      <c r="B54" s="267"/>
      <c r="C54" s="267">
        <v>1000</v>
      </c>
      <c r="D54" s="268"/>
    </row>
    <row r="55" ht="18.75" spans="1:4">
      <c r="A55" s="275" t="s">
        <v>76</v>
      </c>
      <c r="B55" s="267">
        <v>30300</v>
      </c>
      <c r="C55" s="267">
        <v>19384</v>
      </c>
      <c r="D55" s="268">
        <f>(C55-B55)/B55</f>
        <v>-0.36026402640264</v>
      </c>
    </row>
  </sheetData>
  <autoFilter ref="A3:D55">
    <extLst/>
  </autoFilter>
  <mergeCells count="1">
    <mergeCell ref="A1:D1"/>
  </mergeCells>
  <conditionalFormatting sqref="A53:C53 E53:G53">
    <cfRule type="expression" dxfId="1" priority="4" stopIfTrue="1">
      <formula>"len($A:$A)=3"</formula>
    </cfRule>
  </conditionalFormatting>
  <conditionalFormatting sqref="C53 E53:G53">
    <cfRule type="expression" dxfId="1" priority="3" stopIfTrue="1">
      <formula>"len($A:$A)=3"</formula>
    </cfRule>
  </conditionalFormatting>
  <conditionalFormatting sqref="A54:C54 E54:G54">
    <cfRule type="expression" dxfId="1" priority="2" stopIfTrue="1">
      <formula>"len($A:$A)=3"</formula>
    </cfRule>
  </conditionalFormatting>
  <conditionalFormatting sqref="C54 E54:G54">
    <cfRule type="expression" dxfId="1" priority="1"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orizontalDpi="60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tint="-0.25"/>
  </sheetPr>
  <dimension ref="A1:D10"/>
  <sheetViews>
    <sheetView showZeros="0" view="pageBreakPreview" zoomScaleNormal="100" zoomScaleSheetLayoutView="100" workbookViewId="0">
      <selection activeCell="A1" sqref="A1:D1"/>
    </sheetView>
  </sheetViews>
  <sheetFormatPr defaultColWidth="9" defaultRowHeight="13.5" outlineLevelCol="3"/>
  <cols>
    <col min="1" max="1" width="52.125" style="199" customWidth="1"/>
    <col min="2" max="4" width="20.625" customWidth="1"/>
  </cols>
  <sheetData>
    <row r="1" s="247" customFormat="1" ht="27" spans="1:4">
      <c r="A1" s="248" t="s">
        <v>1272</v>
      </c>
      <c r="B1" s="248"/>
      <c r="C1" s="248"/>
      <c r="D1" s="248"/>
    </row>
    <row r="2" ht="18.75" spans="1:4">
      <c r="A2" s="249"/>
      <c r="B2" s="250"/>
      <c r="C2" s="251"/>
      <c r="D2" s="251" t="s">
        <v>2</v>
      </c>
    </row>
    <row r="3" ht="37.5" spans="1:4">
      <c r="A3" s="196" t="s">
        <v>1094</v>
      </c>
      <c r="B3" s="252" t="str">
        <f>YEAR([3]封面!$B$7)-1&amp;"年预算数"</f>
        <v>2019年预算数</v>
      </c>
      <c r="C3" s="252" t="str">
        <f>YEAR([3]封面!$B$7)&amp;"年预算数"</f>
        <v>2020年预算数</v>
      </c>
      <c r="D3" s="114" t="s">
        <v>88</v>
      </c>
    </row>
    <row r="4" ht="29" customHeight="1" spans="1:4">
      <c r="A4" s="253" t="s">
        <v>1187</v>
      </c>
      <c r="B4" s="254" t="s">
        <v>1118</v>
      </c>
      <c r="C4" s="254" t="s">
        <v>1118</v>
      </c>
      <c r="D4" s="254" t="s">
        <v>1118</v>
      </c>
    </row>
    <row r="5" ht="29" customHeight="1" spans="1:4">
      <c r="A5" s="253" t="s">
        <v>1190</v>
      </c>
      <c r="B5" s="254" t="s">
        <v>1118</v>
      </c>
      <c r="C5" s="254" t="s">
        <v>1118</v>
      </c>
      <c r="D5" s="254" t="s">
        <v>1118</v>
      </c>
    </row>
    <row r="6" ht="29" customHeight="1" spans="1:4">
      <c r="A6" s="253" t="s">
        <v>1193</v>
      </c>
      <c r="B6" s="254" t="s">
        <v>1118</v>
      </c>
      <c r="C6" s="254" t="s">
        <v>1118</v>
      </c>
      <c r="D6" s="254" t="s">
        <v>1118</v>
      </c>
    </row>
    <row r="7" ht="29" customHeight="1" spans="1:4">
      <c r="A7" s="253" t="s">
        <v>1204</v>
      </c>
      <c r="B7" s="254" t="s">
        <v>1118</v>
      </c>
      <c r="C7" s="254" t="s">
        <v>1118</v>
      </c>
      <c r="D7" s="254" t="s">
        <v>1118</v>
      </c>
    </row>
    <row r="8" ht="29" customHeight="1" spans="1:4">
      <c r="A8" s="253" t="s">
        <v>1208</v>
      </c>
      <c r="B8" s="254" t="s">
        <v>1118</v>
      </c>
      <c r="C8" s="254" t="s">
        <v>1118</v>
      </c>
      <c r="D8" s="254" t="s">
        <v>1118</v>
      </c>
    </row>
    <row r="9" ht="29" customHeight="1" spans="1:4">
      <c r="A9" s="253" t="s">
        <v>1215</v>
      </c>
      <c r="B9" s="254" t="s">
        <v>1118</v>
      </c>
      <c r="C9" s="254" t="s">
        <v>1118</v>
      </c>
      <c r="D9" s="254" t="s">
        <v>1118</v>
      </c>
    </row>
    <row r="10" ht="29" customHeight="1" spans="1:4">
      <c r="A10" s="255" t="s">
        <v>1273</v>
      </c>
      <c r="B10" s="254" t="s">
        <v>1118</v>
      </c>
      <c r="C10" s="254" t="s">
        <v>1118</v>
      </c>
      <c r="D10" s="254" t="s">
        <v>1118</v>
      </c>
    </row>
  </sheetData>
  <autoFilter ref="A3:D10">
    <extLst/>
  </autoFilter>
  <mergeCells count="1">
    <mergeCell ref="A1:D1"/>
  </mergeCells>
  <printOptions horizontalCentered="1"/>
  <pageMargins left="0.471527777777778" right="0.393055555555556" top="0.747916666666667" bottom="0.747916666666667" header="0.313888888888889" footer="0.313888888888889"/>
  <pageSetup paperSize="9" scale="75" orientation="portrait" horizontalDpi="600"/>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8" tint="-0.25"/>
  </sheetPr>
  <dimension ref="A1:D37"/>
  <sheetViews>
    <sheetView showZeros="0" view="pageBreakPreview" zoomScaleNormal="100" zoomScaleSheetLayoutView="100" workbookViewId="0">
      <selection activeCell="G19" sqref="G19"/>
    </sheetView>
  </sheetViews>
  <sheetFormatPr defaultColWidth="9" defaultRowHeight="14.25" outlineLevelCol="3"/>
  <cols>
    <col min="1" max="1" width="50.75" style="214" customWidth="1"/>
    <col min="2" max="4" width="21.625" style="214" customWidth="1"/>
    <col min="5" max="5" width="13.75" style="214"/>
    <col min="6" max="16384" width="9" style="214"/>
  </cols>
  <sheetData>
    <row r="1" ht="27" spans="1:4">
      <c r="A1" s="200" t="s">
        <v>1274</v>
      </c>
      <c r="B1" s="200"/>
      <c r="C1" s="200"/>
      <c r="D1" s="200"/>
    </row>
    <row r="2" ht="18.75" spans="1:4">
      <c r="A2" s="237"/>
      <c r="B2" s="238"/>
      <c r="C2" s="239"/>
      <c r="D2" s="240" t="s">
        <v>1275</v>
      </c>
    </row>
    <row r="3" ht="37.5" spans="1:4">
      <c r="A3" s="218" t="s">
        <v>1276</v>
      </c>
      <c r="B3" s="144" t="s">
        <v>4</v>
      </c>
      <c r="C3" s="144" t="s">
        <v>5</v>
      </c>
      <c r="D3" s="144" t="s">
        <v>6</v>
      </c>
    </row>
    <row r="4" ht="18.75" spans="1:4">
      <c r="A4" s="219" t="s">
        <v>1277</v>
      </c>
      <c r="B4" s="241" t="s">
        <v>1118</v>
      </c>
      <c r="C4" s="241" t="s">
        <v>1118</v>
      </c>
      <c r="D4" s="242"/>
    </row>
    <row r="5" ht="18.75" spans="1:4">
      <c r="A5" s="243" t="s">
        <v>1278</v>
      </c>
      <c r="B5" s="241" t="s">
        <v>1118</v>
      </c>
      <c r="C5" s="241" t="s">
        <v>1118</v>
      </c>
      <c r="D5" s="244"/>
    </row>
    <row r="6" ht="18.75" spans="1:4">
      <c r="A6" s="243" t="s">
        <v>1279</v>
      </c>
      <c r="B6" s="241" t="s">
        <v>1118</v>
      </c>
      <c r="C6" s="241" t="s">
        <v>1118</v>
      </c>
      <c r="D6" s="244"/>
    </row>
    <row r="7" ht="18.75" spans="1:4">
      <c r="A7" s="243" t="s">
        <v>1280</v>
      </c>
      <c r="B7" s="241" t="s">
        <v>1118</v>
      </c>
      <c r="C7" s="241" t="s">
        <v>1118</v>
      </c>
      <c r="D7" s="244"/>
    </row>
    <row r="8" ht="18.75" spans="1:4">
      <c r="A8" s="243" t="s">
        <v>1281</v>
      </c>
      <c r="B8" s="241" t="s">
        <v>1118</v>
      </c>
      <c r="C8" s="241" t="s">
        <v>1118</v>
      </c>
      <c r="D8" s="244"/>
    </row>
    <row r="9" ht="18.75" spans="1:4">
      <c r="A9" s="243" t="s">
        <v>1282</v>
      </c>
      <c r="B9" s="241" t="s">
        <v>1118</v>
      </c>
      <c r="C9" s="241" t="s">
        <v>1118</v>
      </c>
      <c r="D9" s="244"/>
    </row>
    <row r="10" ht="18.75" spans="1:4">
      <c r="A10" s="243" t="s">
        <v>1283</v>
      </c>
      <c r="B10" s="241" t="s">
        <v>1118</v>
      </c>
      <c r="C10" s="241" t="s">
        <v>1118</v>
      </c>
      <c r="D10" s="244"/>
    </row>
    <row r="11" ht="18.75" spans="1:4">
      <c r="A11" s="243" t="s">
        <v>1284</v>
      </c>
      <c r="B11" s="241" t="s">
        <v>1118</v>
      </c>
      <c r="C11" s="241" t="s">
        <v>1118</v>
      </c>
      <c r="D11" s="244"/>
    </row>
    <row r="12" ht="18.75" spans="1:4">
      <c r="A12" s="245" t="s">
        <v>1285</v>
      </c>
      <c r="B12" s="241" t="s">
        <v>1118</v>
      </c>
      <c r="C12" s="241" t="s">
        <v>1118</v>
      </c>
      <c r="D12" s="244"/>
    </row>
    <row r="13" ht="18.75" spans="1:4">
      <c r="A13" s="243" t="s">
        <v>1286</v>
      </c>
      <c r="B13" s="241" t="s">
        <v>1118</v>
      </c>
      <c r="C13" s="241" t="s">
        <v>1118</v>
      </c>
      <c r="D13" s="244"/>
    </row>
    <row r="14" ht="18.75" spans="1:4">
      <c r="A14" s="243" t="s">
        <v>1287</v>
      </c>
      <c r="B14" s="241" t="s">
        <v>1118</v>
      </c>
      <c r="C14" s="241" t="s">
        <v>1118</v>
      </c>
      <c r="D14" s="244"/>
    </row>
    <row r="15" ht="18.75" spans="1:4">
      <c r="A15" s="243" t="s">
        <v>1288</v>
      </c>
      <c r="B15" s="241" t="s">
        <v>1118</v>
      </c>
      <c r="C15" s="241" t="s">
        <v>1118</v>
      </c>
      <c r="D15" s="244"/>
    </row>
    <row r="16" ht="18.75" spans="1:4">
      <c r="A16" s="243" t="s">
        <v>1289</v>
      </c>
      <c r="B16" s="241" t="s">
        <v>1118</v>
      </c>
      <c r="C16" s="241" t="s">
        <v>1118</v>
      </c>
      <c r="D16" s="244"/>
    </row>
    <row r="17" ht="18.75" spans="1:4">
      <c r="A17" s="243" t="s">
        <v>1290</v>
      </c>
      <c r="B17" s="241" t="s">
        <v>1118</v>
      </c>
      <c r="C17" s="241" t="s">
        <v>1118</v>
      </c>
      <c r="D17" s="244"/>
    </row>
    <row r="18" ht="18.75" spans="1:4">
      <c r="A18" s="243" t="s">
        <v>1291</v>
      </c>
      <c r="B18" s="241" t="s">
        <v>1118</v>
      </c>
      <c r="C18" s="241" t="s">
        <v>1118</v>
      </c>
      <c r="D18" s="244"/>
    </row>
    <row r="19" ht="18.75" spans="1:4">
      <c r="A19" s="243" t="s">
        <v>1292</v>
      </c>
      <c r="B19" s="241" t="s">
        <v>1118</v>
      </c>
      <c r="C19" s="241" t="s">
        <v>1118</v>
      </c>
      <c r="D19" s="244"/>
    </row>
    <row r="20" ht="18.75" spans="1:4">
      <c r="A20" s="243" t="s">
        <v>1293</v>
      </c>
      <c r="B20" s="241" t="s">
        <v>1118</v>
      </c>
      <c r="C20" s="241" t="s">
        <v>1118</v>
      </c>
      <c r="D20" s="244"/>
    </row>
    <row r="21" ht="18.75" spans="1:4">
      <c r="A21" s="243" t="s">
        <v>1294</v>
      </c>
      <c r="B21" s="241" t="s">
        <v>1118</v>
      </c>
      <c r="C21" s="241" t="s">
        <v>1118</v>
      </c>
      <c r="D21" s="244"/>
    </row>
    <row r="22" ht="18.75" spans="1:4">
      <c r="A22" s="219" t="s">
        <v>1295</v>
      </c>
      <c r="B22" s="241" t="s">
        <v>1118</v>
      </c>
      <c r="C22" s="241" t="s">
        <v>1118</v>
      </c>
      <c r="D22" s="242"/>
    </row>
    <row r="23" ht="18.75" spans="1:4">
      <c r="A23" s="222" t="s">
        <v>1296</v>
      </c>
      <c r="B23" s="241" t="s">
        <v>1118</v>
      </c>
      <c r="C23" s="241" t="s">
        <v>1118</v>
      </c>
      <c r="D23" s="244"/>
    </row>
    <row r="24" ht="18.75" spans="1:4">
      <c r="A24" s="222" t="s">
        <v>1297</v>
      </c>
      <c r="B24" s="241" t="s">
        <v>1118</v>
      </c>
      <c r="C24" s="241" t="s">
        <v>1118</v>
      </c>
      <c r="D24" s="244"/>
    </row>
    <row r="25" ht="37.5" spans="1:4">
      <c r="A25" s="222" t="s">
        <v>1298</v>
      </c>
      <c r="B25" s="241" t="s">
        <v>1118</v>
      </c>
      <c r="C25" s="241" t="s">
        <v>1118</v>
      </c>
      <c r="D25" s="244"/>
    </row>
    <row r="26" ht="18.75" spans="1:4">
      <c r="A26" s="219" t="s">
        <v>1299</v>
      </c>
      <c r="B26" s="241" t="s">
        <v>1118</v>
      </c>
      <c r="C26" s="241" t="s">
        <v>1118</v>
      </c>
      <c r="D26" s="242"/>
    </row>
    <row r="27" ht="18.75" spans="1:4">
      <c r="A27" s="222" t="s">
        <v>1300</v>
      </c>
      <c r="B27" s="241" t="s">
        <v>1118</v>
      </c>
      <c r="C27" s="241" t="s">
        <v>1118</v>
      </c>
      <c r="D27" s="244"/>
    </row>
    <row r="28" ht="18.75" spans="1:4">
      <c r="A28" s="222" t="s">
        <v>1301</v>
      </c>
      <c r="B28" s="241" t="s">
        <v>1118</v>
      </c>
      <c r="C28" s="241" t="s">
        <v>1118</v>
      </c>
      <c r="D28" s="244"/>
    </row>
    <row r="29" ht="18.75" spans="1:4">
      <c r="A29" s="222" t="s">
        <v>1302</v>
      </c>
      <c r="B29" s="241" t="s">
        <v>1118</v>
      </c>
      <c r="C29" s="241" t="s">
        <v>1118</v>
      </c>
      <c r="D29" s="244"/>
    </row>
    <row r="30" ht="18.75" spans="1:4">
      <c r="A30" s="219" t="s">
        <v>1303</v>
      </c>
      <c r="B30" s="241" t="s">
        <v>1118</v>
      </c>
      <c r="C30" s="241" t="s">
        <v>1118</v>
      </c>
      <c r="D30" s="242"/>
    </row>
    <row r="31" ht="18.75" spans="1:4">
      <c r="A31" s="222" t="s">
        <v>1304</v>
      </c>
      <c r="B31" s="241" t="s">
        <v>1118</v>
      </c>
      <c r="C31" s="241" t="s">
        <v>1118</v>
      </c>
      <c r="D31" s="244"/>
    </row>
    <row r="32" ht="18.75" spans="1:4">
      <c r="A32" s="222" t="s">
        <v>1305</v>
      </c>
      <c r="B32" s="241" t="s">
        <v>1118</v>
      </c>
      <c r="C32" s="241" t="s">
        <v>1118</v>
      </c>
      <c r="D32" s="244"/>
    </row>
    <row r="33" ht="18.75" spans="1:4">
      <c r="A33" s="222" t="s">
        <v>1306</v>
      </c>
      <c r="B33" s="241" t="s">
        <v>1118</v>
      </c>
      <c r="C33" s="241" t="s">
        <v>1118</v>
      </c>
      <c r="D33" s="244"/>
    </row>
    <row r="34" ht="18.75" spans="1:4">
      <c r="A34" s="219" t="s">
        <v>1307</v>
      </c>
      <c r="B34" s="241" t="s">
        <v>1118</v>
      </c>
      <c r="C34" s="241" t="s">
        <v>1118</v>
      </c>
      <c r="D34" s="242"/>
    </row>
    <row r="35" ht="18.75" spans="1:4">
      <c r="A35" s="224" t="s">
        <v>1308</v>
      </c>
      <c r="B35" s="241" t="s">
        <v>1118</v>
      </c>
      <c r="C35" s="241" t="s">
        <v>1118</v>
      </c>
      <c r="D35" s="242"/>
    </row>
    <row r="36" ht="18.75" spans="1:4">
      <c r="A36" s="246" t="s">
        <v>1309</v>
      </c>
      <c r="B36" s="241" t="s">
        <v>1118</v>
      </c>
      <c r="C36" s="241" t="s">
        <v>1118</v>
      </c>
      <c r="D36" s="244"/>
    </row>
    <row r="37" ht="18.75" spans="1:4">
      <c r="A37" s="224" t="s">
        <v>41</v>
      </c>
      <c r="B37" s="241" t="s">
        <v>1118</v>
      </c>
      <c r="C37" s="241" t="s">
        <v>1118</v>
      </c>
      <c r="D37" s="242"/>
    </row>
  </sheetData>
  <autoFilter ref="A3:D37">
    <extLst/>
  </autoFilter>
  <mergeCells count="1">
    <mergeCell ref="A1:D1"/>
  </mergeCells>
  <conditionalFormatting sqref="E3:G36">
    <cfRule type="cellIs" dxfId="3" priority="4" stopIfTrue="1" operator="lessThanOrEqual">
      <formula>-1</formula>
    </cfRule>
  </conditionalFormatting>
  <conditionalFormatting sqref="E4:G7">
    <cfRule type="cellIs" dxfId="3" priority="3"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orizontalDpi="600"/>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8" tint="-0.25"/>
  </sheetPr>
  <dimension ref="A1:D24"/>
  <sheetViews>
    <sheetView showZeros="0" view="pageBreakPreview" zoomScaleNormal="100" zoomScaleSheetLayoutView="100" workbookViewId="0">
      <selection activeCell="J16" sqref="J16"/>
    </sheetView>
  </sheetViews>
  <sheetFormatPr defaultColWidth="9" defaultRowHeight="14.25" outlineLevelCol="3"/>
  <cols>
    <col min="1" max="1" width="50.75" style="214" customWidth="1"/>
    <col min="2" max="4" width="21.625" style="214" customWidth="1"/>
    <col min="5" max="16384" width="9" style="214"/>
  </cols>
  <sheetData>
    <row r="1" ht="27" spans="1:4">
      <c r="A1" s="200" t="s">
        <v>1310</v>
      </c>
      <c r="B1" s="200"/>
      <c r="C1" s="200"/>
      <c r="D1" s="200"/>
    </row>
    <row r="2" ht="18.75" spans="1:4">
      <c r="A2" s="201"/>
      <c r="B2" s="201"/>
      <c r="C2" s="201"/>
      <c r="D2" s="228" t="s">
        <v>2</v>
      </c>
    </row>
    <row r="3" ht="37.5" spans="1:4">
      <c r="A3" s="229" t="s">
        <v>3</v>
      </c>
      <c r="B3" s="114" t="s">
        <v>4</v>
      </c>
      <c r="C3" s="114" t="s">
        <v>5</v>
      </c>
      <c r="D3" s="114" t="s">
        <v>6</v>
      </c>
    </row>
    <row r="4" ht="18.75" spans="1:4">
      <c r="A4" s="204" t="s">
        <v>1311</v>
      </c>
      <c r="B4" s="230" t="s">
        <v>1118</v>
      </c>
      <c r="C4" s="230" t="s">
        <v>1118</v>
      </c>
      <c r="D4" s="231"/>
    </row>
    <row r="5" ht="18.75" spans="1:4">
      <c r="A5" s="207" t="s">
        <v>1312</v>
      </c>
      <c r="B5" s="230" t="s">
        <v>1118</v>
      </c>
      <c r="C5" s="230" t="s">
        <v>1118</v>
      </c>
      <c r="D5" s="232"/>
    </row>
    <row r="6" ht="18.75" spans="1:4">
      <c r="A6" s="207" t="s">
        <v>1313</v>
      </c>
      <c r="B6" s="230" t="s">
        <v>1118</v>
      </c>
      <c r="C6" s="230" t="s">
        <v>1118</v>
      </c>
      <c r="D6" s="232"/>
    </row>
    <row r="7" ht="18.75" spans="1:4">
      <c r="A7" s="207" t="s">
        <v>1314</v>
      </c>
      <c r="B7" s="230" t="s">
        <v>1118</v>
      </c>
      <c r="C7" s="230" t="s">
        <v>1118</v>
      </c>
      <c r="D7" s="232"/>
    </row>
    <row r="8" ht="18.75" spans="1:4">
      <c r="A8" s="207" t="s">
        <v>1315</v>
      </c>
      <c r="B8" s="230" t="s">
        <v>1118</v>
      </c>
      <c r="C8" s="230" t="s">
        <v>1118</v>
      </c>
      <c r="D8" s="232"/>
    </row>
    <row r="9" ht="18.75" spans="1:4">
      <c r="A9" s="207" t="s">
        <v>1316</v>
      </c>
      <c r="B9" s="230" t="s">
        <v>1118</v>
      </c>
      <c r="C9" s="230" t="s">
        <v>1118</v>
      </c>
      <c r="D9" s="232"/>
    </row>
    <row r="10" ht="18.75" spans="1:4">
      <c r="A10" s="204" t="s">
        <v>1317</v>
      </c>
      <c r="B10" s="230" t="s">
        <v>1118</v>
      </c>
      <c r="C10" s="230" t="s">
        <v>1118</v>
      </c>
      <c r="D10" s="206"/>
    </row>
    <row r="11" ht="18.75" spans="1:4">
      <c r="A11" s="207" t="s">
        <v>1318</v>
      </c>
      <c r="B11" s="230" t="s">
        <v>1118</v>
      </c>
      <c r="C11" s="230" t="s">
        <v>1118</v>
      </c>
      <c r="D11" s="208"/>
    </row>
    <row r="12" ht="18.75" spans="1:4">
      <c r="A12" s="207" t="s">
        <v>1319</v>
      </c>
      <c r="B12" s="230" t="s">
        <v>1118</v>
      </c>
      <c r="C12" s="230" t="s">
        <v>1118</v>
      </c>
      <c r="D12" s="208"/>
    </row>
    <row r="13" ht="18.75" spans="1:4">
      <c r="A13" s="207" t="s">
        <v>1320</v>
      </c>
      <c r="B13" s="230" t="s">
        <v>1118</v>
      </c>
      <c r="C13" s="230" t="s">
        <v>1118</v>
      </c>
      <c r="D13" s="208"/>
    </row>
    <row r="14" ht="18.75" spans="1:4">
      <c r="A14" s="207" t="s">
        <v>1321</v>
      </c>
      <c r="B14" s="230" t="s">
        <v>1118</v>
      </c>
      <c r="C14" s="230" t="s">
        <v>1118</v>
      </c>
      <c r="D14" s="208"/>
    </row>
    <row r="15" ht="18.75" spans="1:4">
      <c r="A15" s="207" t="s">
        <v>1322</v>
      </c>
      <c r="B15" s="230" t="s">
        <v>1118</v>
      </c>
      <c r="C15" s="230" t="s">
        <v>1118</v>
      </c>
      <c r="D15" s="208"/>
    </row>
    <row r="16" s="227" customFormat="1" ht="18.75" spans="1:4">
      <c r="A16" s="204" t="s">
        <v>1323</v>
      </c>
      <c r="B16" s="230" t="s">
        <v>1118</v>
      </c>
      <c r="C16" s="230" t="s">
        <v>1118</v>
      </c>
      <c r="D16" s="206"/>
    </row>
    <row r="17" ht="18.75" spans="1:4">
      <c r="A17" s="207" t="s">
        <v>1324</v>
      </c>
      <c r="B17" s="230" t="s">
        <v>1118</v>
      </c>
      <c r="C17" s="230" t="s">
        <v>1118</v>
      </c>
      <c r="D17" s="208"/>
    </row>
    <row r="18" ht="18.75" spans="1:4">
      <c r="A18" s="204" t="s">
        <v>1325</v>
      </c>
      <c r="B18" s="230" t="s">
        <v>1118</v>
      </c>
      <c r="C18" s="230" t="s">
        <v>1118</v>
      </c>
      <c r="D18" s="206"/>
    </row>
    <row r="19" ht="18.75" spans="1:4">
      <c r="A19" s="207" t="s">
        <v>1326</v>
      </c>
      <c r="B19" s="230" t="s">
        <v>1118</v>
      </c>
      <c r="C19" s="230" t="s">
        <v>1118</v>
      </c>
      <c r="D19" s="208"/>
    </row>
    <row r="20" ht="18.75" spans="1:4">
      <c r="A20" s="233" t="s">
        <v>1327</v>
      </c>
      <c r="B20" s="230" t="s">
        <v>1118</v>
      </c>
      <c r="C20" s="230" t="s">
        <v>1118</v>
      </c>
      <c r="D20" s="206"/>
    </row>
    <row r="21" ht="18.75" spans="1:4">
      <c r="A21" s="234" t="s">
        <v>69</v>
      </c>
      <c r="B21" s="230" t="s">
        <v>1118</v>
      </c>
      <c r="C21" s="230" t="s">
        <v>1118</v>
      </c>
      <c r="D21" s="206"/>
    </row>
    <row r="22" ht="18.75" spans="1:4">
      <c r="A22" s="235" t="s">
        <v>1328</v>
      </c>
      <c r="B22" s="230" t="s">
        <v>1118</v>
      </c>
      <c r="C22" s="230" t="s">
        <v>1118</v>
      </c>
      <c r="D22" s="208"/>
    </row>
    <row r="23" ht="18.75" spans="1:4">
      <c r="A23" s="236" t="s">
        <v>1329</v>
      </c>
      <c r="B23" s="230" t="s">
        <v>1118</v>
      </c>
      <c r="C23" s="230" t="s">
        <v>1118</v>
      </c>
      <c r="D23" s="206"/>
    </row>
    <row r="24" ht="18.75" spans="1:4">
      <c r="A24" s="209" t="s">
        <v>76</v>
      </c>
      <c r="B24" s="230" t="s">
        <v>1118</v>
      </c>
      <c r="C24" s="230" t="s">
        <v>1118</v>
      </c>
      <c r="D24" s="206"/>
    </row>
  </sheetData>
  <autoFilter ref="A3:D24">
    <extLst/>
  </autoFilter>
  <mergeCells count="1">
    <mergeCell ref="A1:D1"/>
  </mergeCells>
  <conditionalFormatting sqref="D4:G5">
    <cfRule type="cellIs" dxfId="3" priority="3"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orizontalDpi="600"/>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8" tint="-0.25"/>
  </sheetPr>
  <dimension ref="A1:D23"/>
  <sheetViews>
    <sheetView showZeros="0" view="pageBreakPreview" zoomScaleNormal="100" zoomScaleSheetLayoutView="100" workbookViewId="0">
      <selection activeCell="B4" sqref="B4:C23"/>
    </sheetView>
  </sheetViews>
  <sheetFormatPr defaultColWidth="9" defaultRowHeight="14.25" outlineLevelCol="3"/>
  <cols>
    <col min="1" max="1" width="52.625" style="213" customWidth="1"/>
    <col min="2" max="2" width="21.625" style="213" customWidth="1"/>
    <col min="3" max="3" width="21.625" style="214" customWidth="1"/>
    <col min="4" max="4" width="21.625" style="213" customWidth="1"/>
    <col min="5" max="16384" width="9" style="213"/>
  </cols>
  <sheetData>
    <row r="1" ht="27" spans="1:4">
      <c r="A1" s="215" t="s">
        <v>1330</v>
      </c>
      <c r="B1" s="215"/>
      <c r="C1" s="215"/>
      <c r="D1" s="215"/>
    </row>
    <row r="2" ht="18.75" spans="1:4">
      <c r="A2" s="216"/>
      <c r="B2" s="216"/>
      <c r="C2" s="201"/>
      <c r="D2" s="217" t="s">
        <v>2</v>
      </c>
    </row>
    <row r="3" ht="37.5" spans="1:4">
      <c r="A3" s="218" t="s">
        <v>1276</v>
      </c>
      <c r="B3" s="143" t="s">
        <v>4</v>
      </c>
      <c r="C3" s="144" t="s">
        <v>5</v>
      </c>
      <c r="D3" s="144" t="s">
        <v>6</v>
      </c>
    </row>
    <row r="4" ht="18.75" spans="1:4">
      <c r="A4" s="219" t="s">
        <v>1331</v>
      </c>
      <c r="B4" s="220" t="s">
        <v>1118</v>
      </c>
      <c r="C4" s="220" t="s">
        <v>1118</v>
      </c>
      <c r="D4" s="221"/>
    </row>
    <row r="5" ht="18.75" spans="1:4">
      <c r="A5" s="222" t="s">
        <v>1279</v>
      </c>
      <c r="B5" s="220" t="s">
        <v>1118</v>
      </c>
      <c r="C5" s="220" t="s">
        <v>1118</v>
      </c>
      <c r="D5" s="223"/>
    </row>
    <row r="6" ht="18.75" spans="1:4">
      <c r="A6" s="222" t="s">
        <v>1280</v>
      </c>
      <c r="B6" s="220" t="s">
        <v>1118</v>
      </c>
      <c r="C6" s="220" t="s">
        <v>1118</v>
      </c>
      <c r="D6" s="174"/>
    </row>
    <row r="7" ht="18.75" spans="1:4">
      <c r="A7" s="222" t="s">
        <v>1282</v>
      </c>
      <c r="B7" s="220" t="s">
        <v>1118</v>
      </c>
      <c r="C7" s="220" t="s">
        <v>1118</v>
      </c>
      <c r="D7" s="174"/>
    </row>
    <row r="8" ht="18.75" spans="1:4">
      <c r="A8" s="222" t="s">
        <v>1284</v>
      </c>
      <c r="B8" s="220" t="s">
        <v>1118</v>
      </c>
      <c r="C8" s="220" t="s">
        <v>1118</v>
      </c>
      <c r="D8" s="223"/>
    </row>
    <row r="9" ht="18.75" spans="1:4">
      <c r="A9" s="222" t="s">
        <v>1285</v>
      </c>
      <c r="B9" s="220" t="s">
        <v>1118</v>
      </c>
      <c r="C9" s="220" t="s">
        <v>1118</v>
      </c>
      <c r="D9" s="174"/>
    </row>
    <row r="10" ht="18.75" spans="1:4">
      <c r="A10" s="222" t="s">
        <v>1286</v>
      </c>
      <c r="B10" s="220" t="s">
        <v>1118</v>
      </c>
      <c r="C10" s="220" t="s">
        <v>1118</v>
      </c>
      <c r="D10" s="174"/>
    </row>
    <row r="11" ht="18.75" spans="1:4">
      <c r="A11" s="222" t="s">
        <v>1287</v>
      </c>
      <c r="B11" s="220" t="s">
        <v>1118</v>
      </c>
      <c r="C11" s="220" t="s">
        <v>1118</v>
      </c>
      <c r="D11" s="174"/>
    </row>
    <row r="12" ht="18.75" spans="1:4">
      <c r="A12" s="222" t="s">
        <v>1289</v>
      </c>
      <c r="B12" s="220" t="s">
        <v>1118</v>
      </c>
      <c r="C12" s="220" t="s">
        <v>1118</v>
      </c>
      <c r="D12" s="174"/>
    </row>
    <row r="13" ht="18.75" spans="1:4">
      <c r="A13" s="222" t="s">
        <v>1290</v>
      </c>
      <c r="B13" s="220" t="s">
        <v>1118</v>
      </c>
      <c r="C13" s="220" t="s">
        <v>1118</v>
      </c>
      <c r="D13" s="174"/>
    </row>
    <row r="14" ht="18.75" spans="1:4">
      <c r="A14" s="222" t="s">
        <v>1291</v>
      </c>
      <c r="B14" s="220" t="s">
        <v>1118</v>
      </c>
      <c r="C14" s="220" t="s">
        <v>1118</v>
      </c>
      <c r="D14" s="174"/>
    </row>
    <row r="15" ht="18.75" spans="1:4">
      <c r="A15" s="222" t="s">
        <v>1293</v>
      </c>
      <c r="B15" s="220" t="s">
        <v>1118</v>
      </c>
      <c r="C15" s="220" t="s">
        <v>1118</v>
      </c>
      <c r="D15" s="223"/>
    </row>
    <row r="16" ht="18.75" spans="1:4">
      <c r="A16" s="222" t="s">
        <v>1294</v>
      </c>
      <c r="B16" s="220" t="s">
        <v>1118</v>
      </c>
      <c r="C16" s="220" t="s">
        <v>1118</v>
      </c>
      <c r="D16" s="174"/>
    </row>
    <row r="17" ht="18.75" spans="1:4">
      <c r="A17" s="219" t="s">
        <v>1332</v>
      </c>
      <c r="B17" s="220" t="s">
        <v>1118</v>
      </c>
      <c r="C17" s="220" t="s">
        <v>1118</v>
      </c>
      <c r="D17" s="221"/>
    </row>
    <row r="18" ht="18.75" spans="1:4">
      <c r="A18" s="222" t="s">
        <v>1296</v>
      </c>
      <c r="B18" s="220" t="s">
        <v>1118</v>
      </c>
      <c r="C18" s="220" t="s">
        <v>1118</v>
      </c>
      <c r="D18" s="174"/>
    </row>
    <row r="19" ht="18.75" spans="1:4">
      <c r="A19" s="219" t="s">
        <v>1333</v>
      </c>
      <c r="B19" s="220" t="s">
        <v>1118</v>
      </c>
      <c r="C19" s="220" t="s">
        <v>1118</v>
      </c>
      <c r="D19" s="221"/>
    </row>
    <row r="20" ht="18.75" spans="1:4">
      <c r="A20" s="222" t="s">
        <v>1305</v>
      </c>
      <c r="B20" s="220" t="s">
        <v>1118</v>
      </c>
      <c r="C20" s="220" t="s">
        <v>1118</v>
      </c>
      <c r="D20" s="223"/>
    </row>
    <row r="21" ht="18.75" spans="1:4">
      <c r="A21" s="224" t="s">
        <v>1334</v>
      </c>
      <c r="B21" s="220" t="s">
        <v>1118</v>
      </c>
      <c r="C21" s="220" t="s">
        <v>1118</v>
      </c>
      <c r="D21" s="221"/>
    </row>
    <row r="22" ht="18.75" spans="1:4">
      <c r="A22" s="225" t="s">
        <v>1309</v>
      </c>
      <c r="B22" s="220" t="s">
        <v>1118</v>
      </c>
      <c r="C22" s="220" t="s">
        <v>1118</v>
      </c>
      <c r="D22" s="221"/>
    </row>
    <row r="23" ht="18.75" spans="1:4">
      <c r="A23" s="226" t="s">
        <v>41</v>
      </c>
      <c r="B23" s="220" t="s">
        <v>1118</v>
      </c>
      <c r="C23" s="220" t="s">
        <v>1118</v>
      </c>
      <c r="D23" s="221"/>
    </row>
  </sheetData>
  <autoFilter ref="A3:D23">
    <extLst/>
  </autoFilter>
  <mergeCells count="1">
    <mergeCell ref="A1:D1"/>
  </mergeCells>
  <conditionalFormatting sqref="D4:G14 D16:G23">
    <cfRule type="cellIs" dxfId="4"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7" tint="-0.25"/>
  </sheetPr>
  <dimension ref="A1:F38"/>
  <sheetViews>
    <sheetView showZeros="0" view="pageBreakPreview" zoomScale="90" zoomScaleNormal="90" zoomScaleSheetLayoutView="90" workbookViewId="0">
      <pane ySplit="3" topLeftCell="A10" activePane="bottomLeft" state="frozen"/>
      <selection/>
      <selection pane="bottomLeft" activeCell="J36" sqref="J36"/>
    </sheetView>
  </sheetViews>
  <sheetFormatPr defaultColWidth="9" defaultRowHeight="14.25" outlineLevelCol="5"/>
  <cols>
    <col min="1" max="1" width="50.75" style="188" customWidth="1"/>
    <col min="2" max="4" width="21.625" style="188" customWidth="1"/>
    <col min="5" max="5" width="9.75" style="188" customWidth="1"/>
    <col min="6" max="6" width="9.5" style="199" customWidth="1"/>
    <col min="7" max="16384" width="9" style="199"/>
  </cols>
  <sheetData>
    <row r="1" ht="45" customHeight="1" spans="1:4">
      <c r="A1" s="284" t="s">
        <v>42</v>
      </c>
      <c r="B1" s="284"/>
      <c r="C1" s="284"/>
      <c r="D1" s="284"/>
    </row>
    <row r="2" s="376" customFormat="1" ht="18.95" customHeight="1" spans="1:5">
      <c r="A2" s="330"/>
      <c r="B2" s="378"/>
      <c r="C2" s="330"/>
      <c r="D2" s="379" t="s">
        <v>2</v>
      </c>
      <c r="E2" s="330"/>
    </row>
    <row r="3" s="368" customFormat="1" ht="37.5" spans="1:5">
      <c r="A3" s="367" t="s">
        <v>3</v>
      </c>
      <c r="B3" s="114" t="s">
        <v>4</v>
      </c>
      <c r="C3" s="114" t="s">
        <v>5</v>
      </c>
      <c r="D3" s="367" t="s">
        <v>6</v>
      </c>
      <c r="E3" s="380"/>
    </row>
    <row r="4" ht="18.75" spans="1:5">
      <c r="A4" s="381" t="s">
        <v>43</v>
      </c>
      <c r="B4" s="359">
        <v>30484</v>
      </c>
      <c r="C4" s="359">
        <v>31369</v>
      </c>
      <c r="D4" s="382">
        <f>(C4-B4)/B4</f>
        <v>0.0290316231465687</v>
      </c>
      <c r="E4" s="383"/>
    </row>
    <row r="5" ht="18.75" spans="1:5">
      <c r="A5" s="384" t="s">
        <v>44</v>
      </c>
      <c r="B5" s="359"/>
      <c r="C5" s="359"/>
      <c r="D5" s="382"/>
      <c r="E5" s="383"/>
    </row>
    <row r="6" ht="18.75" spans="1:5">
      <c r="A6" s="384" t="s">
        <v>45</v>
      </c>
      <c r="B6" s="359">
        <v>53</v>
      </c>
      <c r="C6" s="359">
        <v>55</v>
      </c>
      <c r="D6" s="382">
        <f t="shared" ref="D5:D38" si="0">(C6-B6)/B6</f>
        <v>0.0377358490566038</v>
      </c>
      <c r="E6" s="383"/>
    </row>
    <row r="7" ht="18.75" spans="1:5">
      <c r="A7" s="384" t="s">
        <v>46</v>
      </c>
      <c r="B7" s="359">
        <v>6293</v>
      </c>
      <c r="C7" s="359">
        <v>6481</v>
      </c>
      <c r="D7" s="382">
        <f t="shared" si="0"/>
        <v>0.0298744636898141</v>
      </c>
      <c r="E7" s="383"/>
    </row>
    <row r="8" ht="18.75" spans="1:5">
      <c r="A8" s="384" t="s">
        <v>47</v>
      </c>
      <c r="B8" s="359">
        <v>31280</v>
      </c>
      <c r="C8" s="359">
        <v>31779</v>
      </c>
      <c r="D8" s="382">
        <f t="shared" si="0"/>
        <v>0.0159526854219949</v>
      </c>
      <c r="E8" s="383"/>
    </row>
    <row r="9" ht="18.75" spans="1:5">
      <c r="A9" s="384" t="s">
        <v>48</v>
      </c>
      <c r="B9" s="359">
        <v>921</v>
      </c>
      <c r="C9" s="359">
        <v>950</v>
      </c>
      <c r="D9" s="382">
        <f t="shared" si="0"/>
        <v>0.0314875135722041</v>
      </c>
      <c r="E9" s="383"/>
    </row>
    <row r="10" ht="18.75" spans="1:5">
      <c r="A10" s="384" t="s">
        <v>49</v>
      </c>
      <c r="B10" s="359">
        <v>1735</v>
      </c>
      <c r="C10" s="359">
        <v>1788</v>
      </c>
      <c r="D10" s="382">
        <f t="shared" si="0"/>
        <v>0.0305475504322767</v>
      </c>
      <c r="E10" s="383"/>
    </row>
    <row r="11" ht="18.75" spans="1:5">
      <c r="A11" s="384" t="s">
        <v>50</v>
      </c>
      <c r="B11" s="359">
        <v>27549</v>
      </c>
      <c r="C11" s="359">
        <v>28400</v>
      </c>
      <c r="D11" s="382">
        <f t="shared" si="0"/>
        <v>0.0308904134451341</v>
      </c>
      <c r="E11" s="383"/>
    </row>
    <row r="12" ht="18.75" spans="1:5">
      <c r="A12" s="384" t="s">
        <v>51</v>
      </c>
      <c r="B12" s="359">
        <v>25520</v>
      </c>
      <c r="C12" s="359">
        <v>26303</v>
      </c>
      <c r="D12" s="382">
        <f t="shared" si="0"/>
        <v>0.0306818181818182</v>
      </c>
      <c r="E12" s="383"/>
    </row>
    <row r="13" ht="18.75" spans="1:5">
      <c r="A13" s="384" t="s">
        <v>52</v>
      </c>
      <c r="B13" s="359">
        <v>3892</v>
      </c>
      <c r="C13" s="359">
        <v>4025</v>
      </c>
      <c r="D13" s="382">
        <f t="shared" si="0"/>
        <v>0.0341726618705036</v>
      </c>
      <c r="E13" s="383"/>
    </row>
    <row r="14" ht="18.75" spans="1:5">
      <c r="A14" s="384" t="s">
        <v>53</v>
      </c>
      <c r="B14" s="359">
        <v>11277</v>
      </c>
      <c r="C14" s="359">
        <v>11620</v>
      </c>
      <c r="D14" s="382">
        <f t="shared" si="0"/>
        <v>0.0304158907510863</v>
      </c>
      <c r="E14" s="383"/>
    </row>
    <row r="15" ht="18.75" spans="1:5">
      <c r="A15" s="384" t="s">
        <v>54</v>
      </c>
      <c r="B15" s="359">
        <v>37558</v>
      </c>
      <c r="C15" s="359">
        <v>38635</v>
      </c>
      <c r="D15" s="382">
        <f t="shared" si="0"/>
        <v>0.028675648330582</v>
      </c>
      <c r="E15" s="383"/>
    </row>
    <row r="16" ht="18.75" spans="1:5">
      <c r="A16" s="384" t="s">
        <v>55</v>
      </c>
      <c r="B16" s="359">
        <v>3097</v>
      </c>
      <c r="C16" s="359">
        <v>3190</v>
      </c>
      <c r="D16" s="382">
        <f t="shared" si="0"/>
        <v>0.0300290603810139</v>
      </c>
      <c r="E16" s="383"/>
    </row>
    <row r="17" ht="18.75" spans="1:5">
      <c r="A17" s="384" t="s">
        <v>56</v>
      </c>
      <c r="B17" s="359">
        <v>53</v>
      </c>
      <c r="C17" s="359">
        <v>60</v>
      </c>
      <c r="D17" s="382">
        <f t="shared" si="0"/>
        <v>0.132075471698113</v>
      </c>
      <c r="E17" s="383"/>
    </row>
    <row r="18" ht="18.75" spans="1:5">
      <c r="A18" s="384" t="s">
        <v>57</v>
      </c>
      <c r="B18" s="359">
        <v>281</v>
      </c>
      <c r="C18" s="359">
        <v>289</v>
      </c>
      <c r="D18" s="382">
        <f t="shared" si="0"/>
        <v>0.0284697508896797</v>
      </c>
      <c r="E18" s="383"/>
    </row>
    <row r="19" ht="18.75" spans="1:5">
      <c r="A19" s="384" t="s">
        <v>58</v>
      </c>
      <c r="B19" s="359"/>
      <c r="C19" s="359"/>
      <c r="D19" s="382"/>
      <c r="E19" s="383"/>
    </row>
    <row r="20" ht="18.75" spans="1:5">
      <c r="A20" s="384" t="s">
        <v>59</v>
      </c>
      <c r="B20" s="359"/>
      <c r="C20" s="359"/>
      <c r="D20" s="382"/>
      <c r="E20" s="383"/>
    </row>
    <row r="21" ht="18.75" spans="1:5">
      <c r="A21" s="384" t="s">
        <v>60</v>
      </c>
      <c r="B21" s="359">
        <v>1133</v>
      </c>
      <c r="C21" s="359">
        <v>1171</v>
      </c>
      <c r="D21" s="382">
        <f t="shared" si="0"/>
        <v>0.0335392762577229</v>
      </c>
      <c r="E21" s="383"/>
    </row>
    <row r="22" ht="18.75" spans="1:5">
      <c r="A22" s="384" t="s">
        <v>61</v>
      </c>
      <c r="B22" s="359">
        <v>11697</v>
      </c>
      <c r="C22" s="359">
        <v>12010</v>
      </c>
      <c r="D22" s="382">
        <f t="shared" si="0"/>
        <v>0.0267589980336838</v>
      </c>
      <c r="E22" s="383"/>
    </row>
    <row r="23" ht="18.75" spans="1:5">
      <c r="A23" s="384" t="s">
        <v>62</v>
      </c>
      <c r="B23" s="359">
        <v>166</v>
      </c>
      <c r="C23" s="359">
        <v>175</v>
      </c>
      <c r="D23" s="382">
        <f t="shared" si="0"/>
        <v>0.0542168674698795</v>
      </c>
      <c r="E23" s="383"/>
    </row>
    <row r="24" ht="18.75" spans="1:5">
      <c r="A24" s="384" t="s">
        <v>63</v>
      </c>
      <c r="B24" s="359">
        <v>902</v>
      </c>
      <c r="C24" s="359">
        <v>945</v>
      </c>
      <c r="D24" s="382">
        <f t="shared" si="0"/>
        <v>0.0476718403547672</v>
      </c>
      <c r="E24" s="383"/>
    </row>
    <row r="25" ht="18.75" spans="1:5">
      <c r="A25" s="384" t="s">
        <v>64</v>
      </c>
      <c r="B25" s="359"/>
      <c r="C25" s="359">
        <v>500</v>
      </c>
      <c r="D25" s="382"/>
      <c r="E25" s="383"/>
    </row>
    <row r="26" ht="18.75" spans="1:5">
      <c r="A26" s="384" t="s">
        <v>65</v>
      </c>
      <c r="B26" s="359">
        <v>2134</v>
      </c>
      <c r="C26" s="359">
        <v>2161</v>
      </c>
      <c r="D26" s="382">
        <f t="shared" si="0"/>
        <v>0.0126522961574508</v>
      </c>
      <c r="E26" s="383"/>
    </row>
    <row r="27" ht="18.75" spans="1:5">
      <c r="A27" s="384" t="s">
        <v>66</v>
      </c>
      <c r="B27" s="359"/>
      <c r="C27" s="359"/>
      <c r="D27" s="382"/>
      <c r="E27" s="383"/>
    </row>
    <row r="28" ht="18.75" spans="1:5">
      <c r="A28" s="384" t="s">
        <v>67</v>
      </c>
      <c r="B28" s="359"/>
      <c r="C28" s="359"/>
      <c r="D28" s="382"/>
      <c r="E28" s="383"/>
    </row>
    <row r="29" ht="18.75" spans="1:5">
      <c r="A29" s="384"/>
      <c r="B29" s="359"/>
      <c r="C29" s="359"/>
      <c r="D29" s="382"/>
      <c r="E29" s="383"/>
    </row>
    <row r="30" s="285" customFormat="1" ht="18.75" spans="1:5">
      <c r="A30" s="373" t="s">
        <v>68</v>
      </c>
      <c r="B30" s="361">
        <f>SUM(B4:B29)</f>
        <v>196025</v>
      </c>
      <c r="C30" s="361">
        <f>SUM(C4:C29)</f>
        <v>201906</v>
      </c>
      <c r="D30" s="382">
        <f t="shared" si="0"/>
        <v>0.0300012753475322</v>
      </c>
      <c r="E30" s="383"/>
    </row>
    <row r="31" ht="18.75" spans="1:5">
      <c r="A31" s="293" t="s">
        <v>69</v>
      </c>
      <c r="B31" s="361">
        <f>B32+B33+B34+B35</f>
        <v>4805</v>
      </c>
      <c r="C31" s="361">
        <f>C32+C33+C34+C35</f>
        <v>4051</v>
      </c>
      <c r="D31" s="382">
        <f t="shared" si="0"/>
        <v>-0.156919875130073</v>
      </c>
      <c r="E31" s="383"/>
    </row>
    <row r="32" ht="18.75" spans="1:5">
      <c r="A32" s="385" t="s">
        <v>70</v>
      </c>
      <c r="B32" s="359">
        <v>4585</v>
      </c>
      <c r="C32" s="359">
        <v>4051</v>
      </c>
      <c r="D32" s="382">
        <f t="shared" si="0"/>
        <v>-0.116466739367503</v>
      </c>
      <c r="E32" s="383"/>
    </row>
    <row r="33" ht="18.75" spans="1:5">
      <c r="A33" s="385" t="s">
        <v>71</v>
      </c>
      <c r="B33" s="359"/>
      <c r="C33" s="359"/>
      <c r="D33" s="382" t="e">
        <f t="shared" si="0"/>
        <v>#DIV/0!</v>
      </c>
      <c r="E33" s="383"/>
    </row>
    <row r="34" ht="18.75" spans="1:6">
      <c r="A34" s="372" t="s">
        <v>72</v>
      </c>
      <c r="B34" s="359">
        <v>220</v>
      </c>
      <c r="C34" s="359"/>
      <c r="D34" s="382">
        <f t="shared" si="0"/>
        <v>-1</v>
      </c>
      <c r="E34" s="383"/>
      <c r="F34" s="386"/>
    </row>
    <row r="35" s="377" customFormat="1" ht="18.75" spans="1:5">
      <c r="A35" s="372" t="s">
        <v>73</v>
      </c>
      <c r="B35" s="359"/>
      <c r="C35" s="359"/>
      <c r="D35" s="382" t="e">
        <f t="shared" si="0"/>
        <v>#DIV/0!</v>
      </c>
      <c r="E35" s="383"/>
    </row>
    <row r="36" s="377" customFormat="1" ht="18.75" spans="1:5">
      <c r="A36" s="212" t="s">
        <v>74</v>
      </c>
      <c r="B36" s="361">
        <v>4390</v>
      </c>
      <c r="C36" s="361">
        <v>9582</v>
      </c>
      <c r="D36" s="382">
        <f t="shared" si="0"/>
        <v>1.18268792710706</v>
      </c>
      <c r="E36" s="383"/>
    </row>
    <row r="37" s="377" customFormat="1" ht="18.75" spans="1:5">
      <c r="A37" s="387" t="s">
        <v>75</v>
      </c>
      <c r="B37" s="361">
        <v>121</v>
      </c>
      <c r="C37" s="361">
        <v>121</v>
      </c>
      <c r="D37" s="382">
        <f t="shared" si="0"/>
        <v>0</v>
      </c>
      <c r="E37" s="383"/>
    </row>
    <row r="38" ht="18.75" spans="1:6">
      <c r="A38" s="375" t="s">
        <v>76</v>
      </c>
      <c r="B38" s="361">
        <f>B30+B31+B36+B37</f>
        <v>205341</v>
      </c>
      <c r="C38" s="361">
        <f>C30+C31+C36+C37</f>
        <v>215660</v>
      </c>
      <c r="D38" s="382">
        <f t="shared" si="0"/>
        <v>0.0502529938005561</v>
      </c>
      <c r="E38" s="383"/>
      <c r="F38" s="388"/>
    </row>
  </sheetData>
  <autoFilter ref="A3:F38">
    <extLst/>
  </autoFilter>
  <mergeCells count="1">
    <mergeCell ref="A1:D1"/>
  </mergeCells>
  <conditionalFormatting sqref="E37:G37">
    <cfRule type="cellIs" dxfId="2" priority="1" stopIfTrue="1" operator="lessThan">
      <formula>0</formula>
    </cfRule>
    <cfRule type="cellIs" dxfId="0" priority="2" stopIfTrue="1" operator="greaterThan">
      <formula>5</formula>
    </cfRule>
  </conditionalFormatting>
  <conditionalFormatting sqref="A34:A35">
    <cfRule type="expression" dxfId="1" priority="9" stopIfTrue="1">
      <formula>"len($A:$A)=3"</formula>
    </cfRule>
  </conditionalFormatting>
  <conditionalFormatting sqref="D2:G2 C39:D44 C32:C33 E38:G44 E31:G33">
    <cfRule type="cellIs" dxfId="0" priority="27" stopIfTrue="1" operator="lessThanOrEqual">
      <formula>-1</formula>
    </cfRule>
  </conditionalFormatting>
  <conditionalFormatting sqref="E4:G39">
    <cfRule type="cellIs" dxfId="2" priority="11" stopIfTrue="1" operator="lessThan">
      <formula>0</formula>
    </cfRule>
  </conditionalFormatting>
  <conditionalFormatting sqref="E30:G31">
    <cfRule type="cellIs" dxfId="2" priority="21" stopIfTrue="1" operator="lessThan">
      <formula>0</formula>
    </cfRule>
    <cfRule type="cellIs" dxfId="2" priority="22" stopIfTrue="1" operator="lessThan">
      <formula>0</formula>
    </cfRule>
  </conditionalFormatting>
  <conditionalFormatting sqref="C33:C35 E33:G35">
    <cfRule type="cellIs" dxfId="2" priority="29" stopIfTrue="1" operator="lessThan">
      <formula>0</formula>
    </cfRule>
    <cfRule type="cellIs" dxfId="0" priority="30" stopIfTrue="1" operator="greaterThan">
      <formula>5</formula>
    </cfRule>
  </conditionalFormatting>
  <conditionalFormatting sqref="B34:C35 E34:G35">
    <cfRule type="expression" dxfId="1" priority="14"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orizontalDpi="600"/>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8" tint="-0.25"/>
  </sheetPr>
  <dimension ref="A1:D16"/>
  <sheetViews>
    <sheetView showZeros="0" view="pageBreakPreview" zoomScaleNormal="100" zoomScaleSheetLayoutView="100" workbookViewId="0">
      <selection activeCell="H23" sqref="H23"/>
    </sheetView>
  </sheetViews>
  <sheetFormatPr defaultColWidth="9" defaultRowHeight="13.5" outlineLevelCol="3"/>
  <cols>
    <col min="1" max="1" width="50.75" style="199" customWidth="1"/>
    <col min="2" max="4" width="21.625" style="199" customWidth="1"/>
    <col min="5" max="16384" width="9" style="199"/>
  </cols>
  <sheetData>
    <row r="1" ht="27" spans="1:4">
      <c r="A1" s="200" t="s">
        <v>1335</v>
      </c>
      <c r="B1" s="200"/>
      <c r="C1" s="200"/>
      <c r="D1" s="200"/>
    </row>
    <row r="2" ht="18.75" spans="1:4">
      <c r="A2" s="201"/>
      <c r="B2" s="201"/>
      <c r="C2" s="201"/>
      <c r="D2" s="202" t="s">
        <v>2</v>
      </c>
    </row>
    <row r="3" ht="37.5" spans="1:4">
      <c r="A3" s="203" t="s">
        <v>1336</v>
      </c>
      <c r="B3" s="114" t="s">
        <v>4</v>
      </c>
      <c r="C3" s="115" t="s">
        <v>5</v>
      </c>
      <c r="D3" s="115" t="s">
        <v>6</v>
      </c>
    </row>
    <row r="4" ht="18.75" spans="1:4">
      <c r="A4" s="204" t="s">
        <v>1317</v>
      </c>
      <c r="B4" s="205" t="s">
        <v>1118</v>
      </c>
      <c r="C4" s="205" t="s">
        <v>1118</v>
      </c>
      <c r="D4" s="206"/>
    </row>
    <row r="5" ht="18.75" spans="1:4">
      <c r="A5" s="207" t="s">
        <v>1318</v>
      </c>
      <c r="B5" s="205" t="s">
        <v>1118</v>
      </c>
      <c r="C5" s="205" t="s">
        <v>1118</v>
      </c>
      <c r="D5" s="208"/>
    </row>
    <row r="6" ht="18.75" spans="1:4">
      <c r="A6" s="207" t="s">
        <v>1322</v>
      </c>
      <c r="B6" s="205" t="s">
        <v>1118</v>
      </c>
      <c r="C6" s="205" t="s">
        <v>1118</v>
      </c>
      <c r="D6" s="208"/>
    </row>
    <row r="7" ht="18.75" spans="1:4">
      <c r="A7" s="204" t="s">
        <v>1323</v>
      </c>
      <c r="B7" s="205" t="s">
        <v>1118</v>
      </c>
      <c r="C7" s="205" t="s">
        <v>1118</v>
      </c>
      <c r="D7" s="206"/>
    </row>
    <row r="8" ht="18.75" spans="1:4">
      <c r="A8" s="207" t="s">
        <v>1324</v>
      </c>
      <c r="B8" s="205" t="s">
        <v>1118</v>
      </c>
      <c r="C8" s="205" t="s">
        <v>1118</v>
      </c>
      <c r="D8" s="208"/>
    </row>
    <row r="9" ht="18.75" spans="1:4">
      <c r="A9" s="204" t="s">
        <v>1325</v>
      </c>
      <c r="B9" s="205" t="s">
        <v>1118</v>
      </c>
      <c r="C9" s="205" t="s">
        <v>1118</v>
      </c>
      <c r="D9" s="206"/>
    </row>
    <row r="10" ht="18.75" spans="1:4">
      <c r="A10" s="207" t="s">
        <v>1326</v>
      </c>
      <c r="B10" s="205" t="s">
        <v>1118</v>
      </c>
      <c r="C10" s="205" t="s">
        <v>1118</v>
      </c>
      <c r="D10" s="208"/>
    </row>
    <row r="11" ht="18.75" spans="1:4">
      <c r="A11" s="209" t="s">
        <v>1337</v>
      </c>
      <c r="B11" s="205" t="s">
        <v>1118</v>
      </c>
      <c r="C11" s="205" t="s">
        <v>1118</v>
      </c>
      <c r="D11" s="206"/>
    </row>
    <row r="12" ht="18.75" spans="1:4">
      <c r="A12" s="210" t="s">
        <v>69</v>
      </c>
      <c r="B12" s="205" t="s">
        <v>1118</v>
      </c>
      <c r="C12" s="205" t="s">
        <v>1118</v>
      </c>
      <c r="D12" s="206"/>
    </row>
    <row r="13" ht="18.75" spans="1:4">
      <c r="A13" s="211" t="s">
        <v>1338</v>
      </c>
      <c r="B13" s="205" t="s">
        <v>1118</v>
      </c>
      <c r="C13" s="205" t="s">
        <v>1118</v>
      </c>
      <c r="D13" s="208"/>
    </row>
    <row r="14" ht="18.75" spans="1:4">
      <c r="A14" s="211" t="s">
        <v>1328</v>
      </c>
      <c r="B14" s="205" t="s">
        <v>1118</v>
      </c>
      <c r="C14" s="205" t="s">
        <v>1118</v>
      </c>
      <c r="D14" s="208"/>
    </row>
    <row r="15" ht="18.75" spans="1:4">
      <c r="A15" s="212" t="s">
        <v>1329</v>
      </c>
      <c r="B15" s="205" t="s">
        <v>1118</v>
      </c>
      <c r="C15" s="205" t="s">
        <v>1118</v>
      </c>
      <c r="D15" s="206"/>
    </row>
    <row r="16" ht="18.75" spans="1:4">
      <c r="A16" s="209" t="s">
        <v>76</v>
      </c>
      <c r="B16" s="205" t="s">
        <v>1118</v>
      </c>
      <c r="C16" s="205" t="s">
        <v>1118</v>
      </c>
      <c r="D16" s="206"/>
    </row>
  </sheetData>
  <autoFilter ref="A3:D16">
    <extLst/>
  </autoFilter>
  <mergeCells count="1">
    <mergeCell ref="A1:D1"/>
  </mergeCells>
  <printOptions horizontalCentered="1"/>
  <pageMargins left="0.471527777777778" right="0.393055555555556" top="0.747916666666667" bottom="0.747916666666667" header="0.313888888888889" footer="0.313888888888889"/>
  <pageSetup paperSize="9" scale="75" orientation="portrait" horizontalDpi="600"/>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8" tint="-0.25"/>
  </sheetPr>
  <dimension ref="A1:B5"/>
  <sheetViews>
    <sheetView view="pageBreakPreview" zoomScaleNormal="100" zoomScaleSheetLayoutView="100" workbookViewId="0">
      <selection activeCell="F4" sqref="F4"/>
    </sheetView>
  </sheetViews>
  <sheetFormatPr defaultColWidth="9" defaultRowHeight="14.25" outlineLevelRow="4" outlineLevelCol="1"/>
  <cols>
    <col min="1" max="1" width="36.25" style="186" customWidth="1"/>
    <col min="2" max="2" width="45.5" style="188" customWidth="1"/>
    <col min="3" max="3" width="12.625" style="186"/>
    <col min="4" max="16363" width="9" style="186"/>
    <col min="16364" max="16365" width="35.625" style="186"/>
    <col min="16366" max="16366" width="9" style="186"/>
    <col min="16367" max="16384" width="9" style="189"/>
  </cols>
  <sheetData>
    <row r="1" s="186" customFormat="1" ht="108" customHeight="1" spans="1:2">
      <c r="A1" s="190" t="s">
        <v>1339</v>
      </c>
      <c r="B1" s="191"/>
    </row>
    <row r="2" s="186" customFormat="1" ht="28" customHeight="1" spans="1:2">
      <c r="A2" s="192"/>
      <c r="B2" s="193" t="s">
        <v>2</v>
      </c>
    </row>
    <row r="3" s="187" customFormat="1" ht="108" customHeight="1" spans="1:2">
      <c r="A3" s="194" t="s">
        <v>1130</v>
      </c>
      <c r="B3" s="194" t="s">
        <v>1340</v>
      </c>
    </row>
    <row r="4" s="186" customFormat="1" ht="108" customHeight="1" spans="1:2">
      <c r="A4" s="197" t="s">
        <v>1140</v>
      </c>
      <c r="B4" s="198" t="s">
        <v>1118</v>
      </c>
    </row>
    <row r="5" s="186" customFormat="1" ht="108" customHeight="1" spans="1:2">
      <c r="A5" s="196" t="s">
        <v>1341</v>
      </c>
      <c r="B5" s="198" t="s">
        <v>1118</v>
      </c>
    </row>
  </sheetData>
  <mergeCells count="1">
    <mergeCell ref="A1:B1"/>
  </mergeCells>
  <conditionalFormatting sqref="B3:D3">
    <cfRule type="cellIs" dxfId="0" priority="2" stopIfTrue="1" operator="lessThanOrEqual">
      <formula>-1</formula>
    </cfRule>
  </conditionalFormatting>
  <conditionalFormatting sqref="C1:D2">
    <cfRule type="cellIs" dxfId="0" priority="3" stopIfTrue="1" operator="greaterThanOrEqual">
      <formula>10</formula>
    </cfRule>
    <cfRule type="cellIs" dxfId="0" priority="4"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orientation="portrait" horizontalDpi="600"/>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8" tint="-0.25"/>
  </sheetPr>
  <dimension ref="A1:XEW21"/>
  <sheetViews>
    <sheetView view="pageBreakPreview" zoomScaleNormal="100" zoomScaleSheetLayoutView="100" workbookViewId="0">
      <selection activeCell="B18" sqref="B18:B19"/>
    </sheetView>
  </sheetViews>
  <sheetFormatPr defaultColWidth="9" defaultRowHeight="14.25"/>
  <cols>
    <col min="1" max="1" width="46.625" style="186" customWidth="1"/>
    <col min="2" max="2" width="38" style="188" customWidth="1"/>
    <col min="3" max="16371" width="9" style="186"/>
    <col min="16372" max="16373" width="35.625" style="186"/>
    <col min="16374" max="16374" width="9" style="186"/>
    <col min="16375" max="16384" width="9" style="189"/>
  </cols>
  <sheetData>
    <row r="1" s="186" customFormat="1" ht="27" spans="1:2">
      <c r="A1" s="190" t="s">
        <v>1342</v>
      </c>
      <c r="B1" s="191"/>
    </row>
    <row r="2" s="186" customFormat="1" ht="18.75" spans="1:2">
      <c r="A2" s="192"/>
      <c r="B2" s="193" t="s">
        <v>2</v>
      </c>
    </row>
    <row r="3" s="187" customFormat="1" ht="18.75" spans="1:2">
      <c r="A3" s="194" t="s">
        <v>1343</v>
      </c>
      <c r="B3" s="194" t="s">
        <v>1340</v>
      </c>
    </row>
    <row r="4" s="186" customFormat="1" ht="18.75" spans="1:2">
      <c r="A4" s="195" t="s">
        <v>1118</v>
      </c>
      <c r="B4" s="195" t="s">
        <v>1118</v>
      </c>
    </row>
    <row r="5" s="186" customFormat="1" ht="18.75" spans="1:2">
      <c r="A5" s="195" t="s">
        <v>1118</v>
      </c>
      <c r="B5" s="195" t="s">
        <v>1118</v>
      </c>
    </row>
    <row r="6" s="186" customFormat="1" ht="18.75" spans="1:2">
      <c r="A6" s="195" t="s">
        <v>1118</v>
      </c>
      <c r="B6" s="195" t="s">
        <v>1118</v>
      </c>
    </row>
    <row r="7" s="186" customFormat="1" ht="18.75" spans="1:2">
      <c r="A7" s="195" t="s">
        <v>1118</v>
      </c>
      <c r="B7" s="195" t="s">
        <v>1118</v>
      </c>
    </row>
    <row r="8" s="186" customFormat="1" ht="18.75" spans="1:2">
      <c r="A8" s="195" t="s">
        <v>1118</v>
      </c>
      <c r="B8" s="195" t="s">
        <v>1118</v>
      </c>
    </row>
    <row r="9" s="186" customFormat="1" ht="18.75" spans="1:2">
      <c r="A9" s="195" t="s">
        <v>1118</v>
      </c>
      <c r="B9" s="195" t="s">
        <v>1118</v>
      </c>
    </row>
    <row r="10" s="186" customFormat="1" ht="18.75" spans="1:2">
      <c r="A10" s="195" t="s">
        <v>1118</v>
      </c>
      <c r="B10" s="195" t="s">
        <v>1118</v>
      </c>
    </row>
    <row r="11" s="186" customFormat="1" ht="18.75" spans="1:2">
      <c r="A11" s="195" t="s">
        <v>1118</v>
      </c>
      <c r="B11" s="195" t="s">
        <v>1118</v>
      </c>
    </row>
    <row r="12" s="186" customFormat="1" ht="18.75" spans="1:2">
      <c r="A12" s="195" t="s">
        <v>1118</v>
      </c>
      <c r="B12" s="195" t="s">
        <v>1118</v>
      </c>
    </row>
    <row r="13" s="186" customFormat="1" ht="18.75" spans="1:2">
      <c r="A13" s="195" t="s">
        <v>1118</v>
      </c>
      <c r="B13" s="195" t="s">
        <v>1118</v>
      </c>
    </row>
    <row r="14" s="186" customFormat="1" ht="18.75" spans="1:2">
      <c r="A14" s="195" t="s">
        <v>1118</v>
      </c>
      <c r="B14" s="195" t="s">
        <v>1118</v>
      </c>
    </row>
    <row r="15" s="186" customFormat="1" ht="18.75" spans="1:2">
      <c r="A15" s="195" t="s">
        <v>1118</v>
      </c>
      <c r="B15" s="195" t="s">
        <v>1118</v>
      </c>
    </row>
    <row r="16" s="186" customFormat="1" ht="18.75" spans="1:2">
      <c r="A16" s="195" t="s">
        <v>1118</v>
      </c>
      <c r="B16" s="195" t="s">
        <v>1118</v>
      </c>
    </row>
    <row r="17" s="186" customFormat="1" ht="18.75" spans="1:2">
      <c r="A17" s="195" t="s">
        <v>1118</v>
      </c>
      <c r="B17" s="195" t="s">
        <v>1118</v>
      </c>
    </row>
    <row r="18" s="186" customFormat="1" ht="18.75" spans="1:2">
      <c r="A18" s="195" t="s">
        <v>1118</v>
      </c>
      <c r="B18" s="195" t="s">
        <v>1118</v>
      </c>
    </row>
    <row r="19" s="186" customFormat="1" ht="18.75" spans="1:2">
      <c r="A19" s="196" t="s">
        <v>1341</v>
      </c>
      <c r="B19" s="195" t="s">
        <v>1118</v>
      </c>
    </row>
    <row r="20" s="186" customFormat="1" spans="2:16377">
      <c r="B20" s="188"/>
      <c r="XEU20" s="189"/>
      <c r="XEV20" s="189"/>
      <c r="XEW20" s="189"/>
    </row>
    <row r="21" s="186" customFormat="1" spans="2:16377">
      <c r="B21" s="188"/>
      <c r="XEU21" s="189"/>
      <c r="XEV21" s="189"/>
      <c r="XEW21" s="189"/>
    </row>
  </sheetData>
  <mergeCells count="1">
    <mergeCell ref="A1:B1"/>
  </mergeCells>
  <conditionalFormatting sqref="B3:G3">
    <cfRule type="cellIs" dxfId="0" priority="2" stopIfTrue="1" operator="lessThanOrEqual">
      <formula>-1</formula>
    </cfRule>
  </conditionalFormatting>
  <conditionalFormatting sqref="C4:G9">
    <cfRule type="cellIs" dxfId="0"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orientation="portrait" horizontalDpi="600"/>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tint="0.4"/>
  </sheetPr>
  <dimension ref="A1:D41"/>
  <sheetViews>
    <sheetView showZeros="0" view="pageBreakPreview" zoomScaleNormal="115" zoomScaleSheetLayoutView="100" topLeftCell="A13" workbookViewId="0">
      <selection activeCell="G36" sqref="G36"/>
    </sheetView>
  </sheetViews>
  <sheetFormatPr defaultColWidth="9" defaultRowHeight="14.25" outlineLevelCol="3"/>
  <cols>
    <col min="1" max="1" width="50.75" style="157" customWidth="1"/>
    <col min="2" max="4" width="21.625" style="157" customWidth="1"/>
    <col min="5" max="16384" width="9" style="157"/>
  </cols>
  <sheetData>
    <row r="1" ht="27" spans="1:4">
      <c r="A1" s="158" t="s">
        <v>1344</v>
      </c>
      <c r="B1" s="158"/>
      <c r="C1" s="158"/>
      <c r="D1" s="158"/>
    </row>
    <row r="2" s="166" customFormat="1" ht="18.75" spans="1:4">
      <c r="A2" s="167"/>
      <c r="B2" s="168"/>
      <c r="C2" s="169"/>
      <c r="D2" s="170" t="s">
        <v>2</v>
      </c>
    </row>
    <row r="3" ht="37.5" spans="1:4">
      <c r="A3" s="171" t="s">
        <v>1345</v>
      </c>
      <c r="B3" s="143" t="s">
        <v>1346</v>
      </c>
      <c r="C3" s="144" t="s">
        <v>5</v>
      </c>
      <c r="D3" s="144" t="s">
        <v>1347</v>
      </c>
    </row>
    <row r="4" ht="18.75" spans="1:4">
      <c r="A4" s="172" t="s">
        <v>1348</v>
      </c>
      <c r="B4" s="173">
        <v>5325</v>
      </c>
      <c r="C4" s="173">
        <v>5335</v>
      </c>
      <c r="D4" s="174">
        <f>(C4-B4)/B4</f>
        <v>0.00187793427230047</v>
      </c>
    </row>
    <row r="5" ht="18.75" spans="1:4">
      <c r="A5" s="175" t="s">
        <v>1349</v>
      </c>
      <c r="B5" s="176">
        <v>5315</v>
      </c>
      <c r="C5" s="176">
        <v>5324</v>
      </c>
      <c r="D5" s="174">
        <f t="shared" ref="D5:D41" si="0">(C5-B5)/B5</f>
        <v>0.00169332079021637</v>
      </c>
    </row>
    <row r="6" ht="18.75" spans="1:4">
      <c r="A6" s="175" t="s">
        <v>1350</v>
      </c>
      <c r="B6" s="176">
        <v>10</v>
      </c>
      <c r="C6" s="176">
        <v>11</v>
      </c>
      <c r="D6" s="174">
        <f t="shared" si="0"/>
        <v>0.1</v>
      </c>
    </row>
    <row r="7" s="156" customFormat="1" ht="18.75" spans="1:4">
      <c r="A7" s="175" t="s">
        <v>1351</v>
      </c>
      <c r="B7" s="177"/>
      <c r="C7" s="177"/>
      <c r="D7" s="174"/>
    </row>
    <row r="8" ht="18.75" spans="1:4">
      <c r="A8" s="172" t="s">
        <v>1352</v>
      </c>
      <c r="B8" s="173">
        <v>10844</v>
      </c>
      <c r="C8" s="173">
        <v>10603</v>
      </c>
      <c r="D8" s="174">
        <f t="shared" si="0"/>
        <v>-0.0222242714865363</v>
      </c>
    </row>
    <row r="9" ht="18.75" spans="1:4">
      <c r="A9" s="175" t="s">
        <v>1349</v>
      </c>
      <c r="B9" s="176">
        <v>10059</v>
      </c>
      <c r="C9" s="176">
        <v>9700</v>
      </c>
      <c r="D9" s="174">
        <f t="shared" si="0"/>
        <v>-0.0356894323491401</v>
      </c>
    </row>
    <row r="10" ht="18.75" spans="1:4">
      <c r="A10" s="175" t="s">
        <v>1350</v>
      </c>
      <c r="B10" s="176">
        <v>87</v>
      </c>
      <c r="C10" s="176">
        <v>205</v>
      </c>
      <c r="D10" s="174">
        <f t="shared" si="0"/>
        <v>1.35632183908046</v>
      </c>
    </row>
    <row r="11" ht="18.75" spans="1:4">
      <c r="A11" s="175" t="s">
        <v>1351</v>
      </c>
      <c r="B11" s="176">
        <v>698</v>
      </c>
      <c r="C11" s="176">
        <v>698</v>
      </c>
      <c r="D11" s="174">
        <f t="shared" si="0"/>
        <v>0</v>
      </c>
    </row>
    <row r="12" ht="18.75" spans="1:4">
      <c r="A12" s="172" t="s">
        <v>1353</v>
      </c>
      <c r="B12" s="173">
        <v>184</v>
      </c>
      <c r="C12" s="173">
        <v>189</v>
      </c>
      <c r="D12" s="174">
        <f t="shared" si="0"/>
        <v>0.0271739130434783</v>
      </c>
    </row>
    <row r="13" ht="18.75" spans="1:4">
      <c r="A13" s="175" t="s">
        <v>1349</v>
      </c>
      <c r="B13" s="176">
        <v>184</v>
      </c>
      <c r="C13" s="176">
        <v>189</v>
      </c>
      <c r="D13" s="174">
        <f t="shared" si="0"/>
        <v>0.0271739130434783</v>
      </c>
    </row>
    <row r="14" ht="18.75" spans="1:4">
      <c r="A14" s="175" t="s">
        <v>1350</v>
      </c>
      <c r="B14" s="176"/>
      <c r="C14" s="176"/>
      <c r="D14" s="174"/>
    </row>
    <row r="15" ht="18.75" spans="1:4">
      <c r="A15" s="172" t="s">
        <v>1354</v>
      </c>
      <c r="B15" s="173"/>
      <c r="C15" s="173"/>
      <c r="D15" s="174"/>
    </row>
    <row r="16" ht="18.75" spans="1:4">
      <c r="A16" s="175" t="s">
        <v>1349</v>
      </c>
      <c r="B16" s="178"/>
      <c r="C16" s="178"/>
      <c r="D16" s="174"/>
    </row>
    <row r="17" ht="18.75" spans="1:4">
      <c r="A17" s="175" t="s">
        <v>1350</v>
      </c>
      <c r="B17" s="179"/>
      <c r="C17" s="179"/>
      <c r="D17" s="174"/>
    </row>
    <row r="18" ht="18.75" spans="1:4">
      <c r="A18" s="175" t="s">
        <v>1351</v>
      </c>
      <c r="B18" s="180"/>
      <c r="C18" s="180"/>
      <c r="D18" s="174"/>
    </row>
    <row r="19" ht="18.75" spans="1:4">
      <c r="A19" s="172" t="s">
        <v>1355</v>
      </c>
      <c r="B19" s="173">
        <v>405</v>
      </c>
      <c r="C19" s="173">
        <v>440</v>
      </c>
      <c r="D19" s="174">
        <f t="shared" si="0"/>
        <v>0.0864197530864197</v>
      </c>
    </row>
    <row r="20" ht="18.75" spans="1:4">
      <c r="A20" s="175" t="s">
        <v>1349</v>
      </c>
      <c r="B20" s="176">
        <v>405</v>
      </c>
      <c r="C20" s="176">
        <v>440</v>
      </c>
      <c r="D20" s="174">
        <f t="shared" si="0"/>
        <v>0.0864197530864197</v>
      </c>
    </row>
    <row r="21" ht="18.75" spans="1:4">
      <c r="A21" s="175" t="s">
        <v>1350</v>
      </c>
      <c r="B21" s="176"/>
      <c r="C21" s="176"/>
      <c r="D21" s="174"/>
    </row>
    <row r="22" ht="18.75" spans="1:4">
      <c r="A22" s="175" t="s">
        <v>1351</v>
      </c>
      <c r="B22" s="181"/>
      <c r="C22" s="181"/>
      <c r="D22" s="174"/>
    </row>
    <row r="23" ht="18.75" spans="1:4">
      <c r="A23" s="172" t="s">
        <v>1356</v>
      </c>
      <c r="B23" s="173">
        <v>6048</v>
      </c>
      <c r="C23" s="173">
        <v>6336</v>
      </c>
      <c r="D23" s="174">
        <f t="shared" si="0"/>
        <v>0.0476190476190476</v>
      </c>
    </row>
    <row r="24" ht="18.75" spans="1:4">
      <c r="A24" s="175" t="s">
        <v>1349</v>
      </c>
      <c r="B24" s="182">
        <v>1647</v>
      </c>
      <c r="C24" s="182">
        <v>1253</v>
      </c>
      <c r="D24" s="174">
        <f t="shared" si="0"/>
        <v>-0.239222829386764</v>
      </c>
    </row>
    <row r="25" ht="18.75" spans="1:4">
      <c r="A25" s="175" t="s">
        <v>1350</v>
      </c>
      <c r="B25" s="183">
        <v>115</v>
      </c>
      <c r="C25" s="184">
        <v>192</v>
      </c>
      <c r="D25" s="174">
        <f t="shared" si="0"/>
        <v>0.669565217391304</v>
      </c>
    </row>
    <row r="26" ht="18.75" spans="1:4">
      <c r="A26" s="175" t="s">
        <v>1351</v>
      </c>
      <c r="B26" s="183">
        <v>4286</v>
      </c>
      <c r="C26" s="184">
        <v>4891</v>
      </c>
      <c r="D26" s="174">
        <f t="shared" si="0"/>
        <v>0.141157256182921</v>
      </c>
    </row>
    <row r="27" ht="18.75" spans="1:4">
      <c r="A27" s="172" t="s">
        <v>1357</v>
      </c>
      <c r="B27" s="173"/>
      <c r="C27" s="173"/>
      <c r="D27" s="174"/>
    </row>
    <row r="28" ht="18.75" spans="1:4">
      <c r="A28" s="175" t="s">
        <v>1349</v>
      </c>
      <c r="B28" s="183"/>
      <c r="C28" s="183"/>
      <c r="D28" s="174"/>
    </row>
    <row r="29" ht="18.75" spans="1:4">
      <c r="A29" s="175" t="s">
        <v>1350</v>
      </c>
      <c r="B29" s="183"/>
      <c r="C29" s="183"/>
      <c r="D29" s="174"/>
    </row>
    <row r="30" ht="18.75" spans="1:4">
      <c r="A30" s="175" t="s">
        <v>1351</v>
      </c>
      <c r="B30" s="183"/>
      <c r="C30" s="183"/>
      <c r="D30" s="174"/>
    </row>
    <row r="31" ht="18.75" spans="1:4">
      <c r="A31" s="172" t="s">
        <v>1358</v>
      </c>
      <c r="B31" s="173"/>
      <c r="C31" s="173"/>
      <c r="D31" s="174"/>
    </row>
    <row r="32" ht="18.75" spans="1:4">
      <c r="A32" s="175" t="s">
        <v>1349</v>
      </c>
      <c r="B32" s="183"/>
      <c r="C32" s="183"/>
      <c r="D32" s="174"/>
    </row>
    <row r="33" ht="18.75" spans="1:4">
      <c r="A33" s="175" t="s">
        <v>1350</v>
      </c>
      <c r="B33" s="183"/>
      <c r="C33" s="183"/>
      <c r="D33" s="174"/>
    </row>
    <row r="34" ht="18.75" spans="1:4">
      <c r="A34" s="175" t="s">
        <v>1351</v>
      </c>
      <c r="B34" s="183"/>
      <c r="C34" s="183"/>
      <c r="D34" s="174"/>
    </row>
    <row r="35" ht="18.75" spans="1:4">
      <c r="A35" s="151" t="s">
        <v>1359</v>
      </c>
      <c r="B35" s="173">
        <v>22806</v>
      </c>
      <c r="C35" s="173">
        <v>22903</v>
      </c>
      <c r="D35" s="174">
        <f t="shared" si="0"/>
        <v>0.00425326668420591</v>
      </c>
    </row>
    <row r="36" ht="18.75" spans="1:4">
      <c r="A36" s="153" t="s">
        <v>1360</v>
      </c>
      <c r="B36" s="176">
        <v>17610</v>
      </c>
      <c r="C36" s="176">
        <v>16906</v>
      </c>
      <c r="D36" s="174">
        <f t="shared" si="0"/>
        <v>-0.039977285633163</v>
      </c>
    </row>
    <row r="37" ht="18.75" spans="1:4">
      <c r="A37" s="153" t="s">
        <v>1361</v>
      </c>
      <c r="B37" s="176">
        <v>212</v>
      </c>
      <c r="C37" s="176">
        <v>408</v>
      </c>
      <c r="D37" s="174">
        <f t="shared" si="0"/>
        <v>0.924528301886792</v>
      </c>
    </row>
    <row r="38" ht="18.75" spans="1:4">
      <c r="A38" s="185" t="s">
        <v>1362</v>
      </c>
      <c r="B38" s="176">
        <v>4984</v>
      </c>
      <c r="C38" s="176">
        <v>5589</v>
      </c>
      <c r="D38" s="174">
        <f t="shared" si="0"/>
        <v>0.121388443017656</v>
      </c>
    </row>
    <row r="39" ht="18.75" spans="1:4">
      <c r="A39" s="154" t="s">
        <v>1363</v>
      </c>
      <c r="B39" s="173">
        <v>1525</v>
      </c>
      <c r="C39" s="173">
        <v>2020</v>
      </c>
      <c r="D39" s="174">
        <f t="shared" si="0"/>
        <v>0.324590163934426</v>
      </c>
    </row>
    <row r="40" ht="18.75" spans="1:4">
      <c r="A40" s="154" t="s">
        <v>1364</v>
      </c>
      <c r="B40" s="173"/>
      <c r="C40" s="173"/>
      <c r="D40" s="174"/>
    </row>
    <row r="41" ht="18.75" spans="1:4">
      <c r="A41" s="151" t="s">
        <v>1365</v>
      </c>
      <c r="B41" s="173">
        <v>24331</v>
      </c>
      <c r="C41" s="173">
        <v>24923</v>
      </c>
      <c r="D41" s="174">
        <f t="shared" si="0"/>
        <v>0.024331100242489</v>
      </c>
    </row>
  </sheetData>
  <autoFilter ref="A3:D41">
    <extLst/>
  </autoFilter>
  <mergeCells count="1">
    <mergeCell ref="A1:D1"/>
  </mergeCells>
  <conditionalFormatting sqref="D4:G4 E5:G30 B13:C14 B9:C11 B5:C7 B35:C38 B16:C18 E35:G41 B24:C26 B20:C22 B28:C30 D5:D41">
    <cfRule type="cellIs" dxfId="3" priority="3" stopIfTrue="1" operator="lessThanOrEqual">
      <formula>-1</formula>
    </cfRule>
  </conditionalFormatting>
  <conditionalFormatting sqref="B32:C34 E32:G34">
    <cfRule type="cellIs" dxfId="3" priority="2"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orizontalDpi="600"/>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tint="0.4"/>
  </sheetPr>
  <dimension ref="A1:D24"/>
  <sheetViews>
    <sheetView showZeros="0" view="pageBreakPreview" zoomScaleNormal="100" zoomScaleSheetLayoutView="100" workbookViewId="0">
      <pane ySplit="3" topLeftCell="A4" activePane="bottomLeft" state="frozen"/>
      <selection/>
      <selection pane="bottomLeft" activeCell="A4" sqref="A4:D24"/>
    </sheetView>
  </sheetViews>
  <sheetFormatPr defaultColWidth="9" defaultRowHeight="14.25" outlineLevelCol="3"/>
  <cols>
    <col min="1" max="1" width="50.75" style="157" customWidth="1"/>
    <col min="2" max="4" width="21.625" style="157" customWidth="1"/>
    <col min="5" max="16384" width="9" style="157"/>
  </cols>
  <sheetData>
    <row r="1" ht="27" spans="1:4">
      <c r="A1" s="158" t="s">
        <v>1366</v>
      </c>
      <c r="B1" s="158"/>
      <c r="C1" s="158"/>
      <c r="D1" s="158"/>
    </row>
    <row r="2" ht="18.75" spans="1:4">
      <c r="A2" s="159"/>
      <c r="B2" s="160"/>
      <c r="C2" s="161"/>
      <c r="D2" s="162" t="s">
        <v>1367</v>
      </c>
    </row>
    <row r="3" ht="37.5" spans="1:4">
      <c r="A3" s="113" t="s">
        <v>1094</v>
      </c>
      <c r="B3" s="143" t="s">
        <v>1346</v>
      </c>
      <c r="C3" s="144" t="s">
        <v>5</v>
      </c>
      <c r="D3" s="144" t="s">
        <v>1347</v>
      </c>
    </row>
    <row r="4" ht="18.75" spans="1:4">
      <c r="A4" s="116" t="s">
        <v>1368</v>
      </c>
      <c r="B4" s="117">
        <v>6705</v>
      </c>
      <c r="C4" s="117">
        <v>7380</v>
      </c>
      <c r="D4" s="118">
        <f>(C4-B4)/B4</f>
        <v>0.100671140939597</v>
      </c>
    </row>
    <row r="5" ht="18.75" spans="1:4">
      <c r="A5" s="119" t="s">
        <v>1369</v>
      </c>
      <c r="B5" s="120">
        <v>6651</v>
      </c>
      <c r="C5" s="121">
        <v>7312</v>
      </c>
      <c r="D5" s="118">
        <f t="shared" ref="D5:D24" si="0">(C5-B5)/B5</f>
        <v>0.0993835513456623</v>
      </c>
    </row>
    <row r="6" ht="18.75" spans="1:4">
      <c r="A6" s="116" t="s">
        <v>1370</v>
      </c>
      <c r="B6" s="117">
        <v>9789</v>
      </c>
      <c r="C6" s="117">
        <v>10207</v>
      </c>
      <c r="D6" s="118">
        <f t="shared" si="0"/>
        <v>0.0427009909081622</v>
      </c>
    </row>
    <row r="7" ht="18.75" spans="1:4">
      <c r="A7" s="119" t="s">
        <v>1369</v>
      </c>
      <c r="B7" s="122">
        <v>9688</v>
      </c>
      <c r="C7" s="121">
        <v>10187</v>
      </c>
      <c r="D7" s="118">
        <f t="shared" si="0"/>
        <v>0.0515070189925681</v>
      </c>
    </row>
    <row r="8" s="156" customFormat="1" ht="18.75" spans="1:4">
      <c r="A8" s="116" t="s">
        <v>1371</v>
      </c>
      <c r="B8" s="117">
        <v>189</v>
      </c>
      <c r="C8" s="117">
        <v>189</v>
      </c>
      <c r="D8" s="118">
        <f t="shared" si="0"/>
        <v>0</v>
      </c>
    </row>
    <row r="9" s="156" customFormat="1" ht="18.75" spans="1:4">
      <c r="A9" s="119" t="s">
        <v>1369</v>
      </c>
      <c r="B9" s="122">
        <v>141</v>
      </c>
      <c r="C9" s="121">
        <v>159</v>
      </c>
      <c r="D9" s="118">
        <f t="shared" si="0"/>
        <v>0.127659574468085</v>
      </c>
    </row>
    <row r="10" s="156" customFormat="1" ht="18.75" spans="1:4">
      <c r="A10" s="116" t="s">
        <v>1372</v>
      </c>
      <c r="B10" s="117"/>
      <c r="C10" s="117"/>
      <c r="D10" s="118"/>
    </row>
    <row r="11" s="156" customFormat="1" ht="18.75" spans="1:4">
      <c r="A11" s="119" t="s">
        <v>1369</v>
      </c>
      <c r="B11" s="122"/>
      <c r="C11" s="123"/>
      <c r="D11" s="118"/>
    </row>
    <row r="12" s="156" customFormat="1" ht="18.75" spans="1:4">
      <c r="A12" s="116" t="s">
        <v>1373</v>
      </c>
      <c r="B12" s="124">
        <v>420</v>
      </c>
      <c r="C12" s="117">
        <v>450</v>
      </c>
      <c r="D12" s="118">
        <f t="shared" si="0"/>
        <v>0.0714285714285714</v>
      </c>
    </row>
    <row r="13" s="156" customFormat="1" ht="18.75" spans="1:4">
      <c r="A13" s="119" t="s">
        <v>1369</v>
      </c>
      <c r="B13" s="123">
        <v>210</v>
      </c>
      <c r="C13" s="123">
        <v>332</v>
      </c>
      <c r="D13" s="118">
        <f t="shared" si="0"/>
        <v>0.580952380952381</v>
      </c>
    </row>
    <row r="14" s="156" customFormat="1" ht="18.75" spans="1:4">
      <c r="A14" s="116" t="s">
        <v>1374</v>
      </c>
      <c r="B14" s="117">
        <v>4056</v>
      </c>
      <c r="C14" s="117">
        <v>4488</v>
      </c>
      <c r="D14" s="118">
        <f t="shared" si="0"/>
        <v>0.106508875739645</v>
      </c>
    </row>
    <row r="15" ht="18.75" spans="1:4">
      <c r="A15" s="119" t="s">
        <v>1369</v>
      </c>
      <c r="B15" s="123">
        <v>4056</v>
      </c>
      <c r="C15" s="121">
        <v>4488</v>
      </c>
      <c r="D15" s="118">
        <f t="shared" si="0"/>
        <v>0.106508875739645</v>
      </c>
    </row>
    <row r="16" ht="18.75" spans="1:4">
      <c r="A16" s="116" t="s">
        <v>1375</v>
      </c>
      <c r="B16" s="117"/>
      <c r="C16" s="117"/>
      <c r="D16" s="118"/>
    </row>
    <row r="17" ht="18.75" spans="1:4">
      <c r="A17" s="119" t="s">
        <v>1369</v>
      </c>
      <c r="B17" s="125"/>
      <c r="C17" s="125"/>
      <c r="D17" s="118"/>
    </row>
    <row r="18" ht="18.75" spans="1:4">
      <c r="A18" s="116" t="s">
        <v>1376</v>
      </c>
      <c r="B18" s="117"/>
      <c r="C18" s="117"/>
      <c r="D18" s="118"/>
    </row>
    <row r="19" ht="18.75" spans="1:4">
      <c r="A19" s="119" t="s">
        <v>1369</v>
      </c>
      <c r="B19" s="125"/>
      <c r="C19" s="125"/>
      <c r="D19" s="118"/>
    </row>
    <row r="20" ht="18.75" spans="1:4">
      <c r="A20" s="126" t="s">
        <v>1377</v>
      </c>
      <c r="B20" s="117">
        <v>21159</v>
      </c>
      <c r="C20" s="117">
        <v>22714</v>
      </c>
      <c r="D20" s="118">
        <f t="shared" si="0"/>
        <v>0.0734911857838272</v>
      </c>
    </row>
    <row r="21" ht="18.75" spans="1:4">
      <c r="A21" s="119" t="s">
        <v>1378</v>
      </c>
      <c r="B21" s="120">
        <v>20746</v>
      </c>
      <c r="C21" s="163">
        <v>22478</v>
      </c>
      <c r="D21" s="118">
        <f t="shared" si="0"/>
        <v>0.083485973199653</v>
      </c>
    </row>
    <row r="22" ht="18.75" spans="1:4">
      <c r="A22" s="154" t="s">
        <v>1379</v>
      </c>
      <c r="B22" s="164"/>
      <c r="C22" s="164"/>
      <c r="D22" s="118"/>
    </row>
    <row r="23" ht="18.75" spans="1:4">
      <c r="A23" s="154" t="s">
        <v>1380</v>
      </c>
      <c r="B23" s="164">
        <v>258</v>
      </c>
      <c r="C23" s="164">
        <v>148</v>
      </c>
      <c r="D23" s="118">
        <f t="shared" si="0"/>
        <v>-0.426356589147287</v>
      </c>
    </row>
    <row r="24" ht="18.75" spans="1:4">
      <c r="A24" s="151" t="s">
        <v>1381</v>
      </c>
      <c r="B24" s="165">
        <v>21417</v>
      </c>
      <c r="C24" s="165">
        <v>22862</v>
      </c>
      <c r="D24" s="118">
        <f t="shared" si="0"/>
        <v>0.0674697670075174</v>
      </c>
    </row>
  </sheetData>
  <autoFilter ref="A3:D24">
    <extLst/>
  </autoFilter>
  <mergeCells count="1">
    <mergeCell ref="A1:D1"/>
  </mergeCells>
  <printOptions horizontalCentered="1"/>
  <pageMargins left="0.471527777777778" right="0.393055555555556" top="0.747916666666667" bottom="0.747916666666667" header="0.313888888888889" footer="0.313888888888889"/>
  <pageSetup paperSize="9" scale="75" orientation="portrait" horizontalDpi="600"/>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tint="0.4"/>
  </sheetPr>
  <dimension ref="A1:D34"/>
  <sheetViews>
    <sheetView showZeros="0" view="pageBreakPreview" zoomScaleNormal="100" zoomScaleSheetLayoutView="100" workbookViewId="0">
      <pane ySplit="3" topLeftCell="A16" activePane="bottomLeft" state="frozen"/>
      <selection/>
      <selection pane="bottomLeft" activeCell="D33" sqref="D33"/>
    </sheetView>
  </sheetViews>
  <sheetFormatPr defaultColWidth="9" defaultRowHeight="14.25" outlineLevelCol="3"/>
  <cols>
    <col min="1" max="1" width="50.75" style="136" customWidth="1"/>
    <col min="2" max="4" width="21.625" style="136" customWidth="1"/>
    <col min="5" max="16384" width="9" style="136"/>
  </cols>
  <sheetData>
    <row r="1" ht="27" spans="1:4">
      <c r="A1" s="137" t="s">
        <v>1382</v>
      </c>
      <c r="B1" s="137"/>
      <c r="C1" s="137"/>
      <c r="D1" s="137"/>
    </row>
    <row r="2" ht="18.75" spans="1:4">
      <c r="A2" s="138"/>
      <c r="B2" s="139"/>
      <c r="C2" s="140"/>
      <c r="D2" s="141" t="s">
        <v>2</v>
      </c>
    </row>
    <row r="3" ht="37.5" spans="1:4">
      <c r="A3" s="142" t="s">
        <v>1345</v>
      </c>
      <c r="B3" s="143" t="s">
        <v>1346</v>
      </c>
      <c r="C3" s="144" t="s">
        <v>5</v>
      </c>
      <c r="D3" s="144" t="s">
        <v>1347</v>
      </c>
    </row>
    <row r="4" ht="18.75" spans="1:4">
      <c r="A4" s="145" t="s">
        <v>1348</v>
      </c>
      <c r="B4" s="124">
        <v>5325</v>
      </c>
      <c r="C4" s="124">
        <v>5335</v>
      </c>
      <c r="D4" s="146">
        <f>(C4-B4)/B4</f>
        <v>0.00187793427230047</v>
      </c>
    </row>
    <row r="5" ht="18.75" spans="1:4">
      <c r="A5" s="147" t="s">
        <v>1349</v>
      </c>
      <c r="B5" s="122">
        <v>5315</v>
      </c>
      <c r="C5" s="122">
        <v>5324</v>
      </c>
      <c r="D5" s="146">
        <f t="shared" ref="D5:D34" si="0">(C5-B5)/B5</f>
        <v>0.00169332079021637</v>
      </c>
    </row>
    <row r="6" ht="18.75" spans="1:4">
      <c r="A6" s="147" t="s">
        <v>1350</v>
      </c>
      <c r="B6" s="122">
        <v>10</v>
      </c>
      <c r="C6" s="122">
        <v>11</v>
      </c>
      <c r="D6" s="146">
        <f t="shared" si="0"/>
        <v>0.1</v>
      </c>
    </row>
    <row r="7" s="135" customFormat="1" ht="18.75" spans="1:4">
      <c r="A7" s="147" t="s">
        <v>1351</v>
      </c>
      <c r="B7" s="122"/>
      <c r="C7" s="122"/>
      <c r="D7" s="146"/>
    </row>
    <row r="8" s="135" customFormat="1" ht="18.75" spans="1:4">
      <c r="A8" s="145" t="s">
        <v>1352</v>
      </c>
      <c r="B8" s="124">
        <v>10844</v>
      </c>
      <c r="C8" s="124">
        <v>10603</v>
      </c>
      <c r="D8" s="146">
        <f t="shared" si="0"/>
        <v>-0.0222242714865363</v>
      </c>
    </row>
    <row r="9" s="135" customFormat="1" ht="18.75" spans="1:4">
      <c r="A9" s="147" t="s">
        <v>1349</v>
      </c>
      <c r="B9" s="122">
        <v>10059</v>
      </c>
      <c r="C9" s="122">
        <v>9700</v>
      </c>
      <c r="D9" s="146">
        <f t="shared" si="0"/>
        <v>-0.0356894323491401</v>
      </c>
    </row>
    <row r="10" s="135" customFormat="1" ht="18.75" spans="1:4">
      <c r="A10" s="147" t="s">
        <v>1350</v>
      </c>
      <c r="B10" s="122">
        <v>87</v>
      </c>
      <c r="C10" s="122">
        <v>205</v>
      </c>
      <c r="D10" s="146">
        <f t="shared" si="0"/>
        <v>1.35632183908046</v>
      </c>
    </row>
    <row r="11" s="135" customFormat="1" ht="18.75" spans="1:4">
      <c r="A11" s="147" t="s">
        <v>1351</v>
      </c>
      <c r="B11" s="122">
        <v>698</v>
      </c>
      <c r="C11" s="122">
        <v>698</v>
      </c>
      <c r="D11" s="146">
        <f t="shared" si="0"/>
        <v>0</v>
      </c>
    </row>
    <row r="12" s="135" customFormat="1" ht="18.75" spans="1:4">
      <c r="A12" s="145" t="s">
        <v>1353</v>
      </c>
      <c r="B12" s="124">
        <v>184</v>
      </c>
      <c r="C12" s="124">
        <v>189</v>
      </c>
      <c r="D12" s="146">
        <f t="shared" si="0"/>
        <v>0.0271739130434783</v>
      </c>
    </row>
    <row r="13" ht="18.75" spans="1:4">
      <c r="A13" s="147" t="s">
        <v>1350</v>
      </c>
      <c r="B13" s="122">
        <v>184</v>
      </c>
      <c r="C13" s="122">
        <v>189</v>
      </c>
      <c r="D13" s="146">
        <f t="shared" si="0"/>
        <v>0.0271739130434783</v>
      </c>
    </row>
    <row r="14" ht="18.75" spans="1:4">
      <c r="A14" s="145" t="s">
        <v>1354</v>
      </c>
      <c r="B14" s="124"/>
      <c r="C14" s="124"/>
      <c r="D14" s="146"/>
    </row>
    <row r="15" ht="18.75" spans="1:4">
      <c r="A15" s="147" t="s">
        <v>1349</v>
      </c>
      <c r="B15" s="148"/>
      <c r="C15" s="122"/>
      <c r="D15" s="146"/>
    </row>
    <row r="16" ht="18.75" spans="1:4">
      <c r="A16" s="147" t="s">
        <v>1350</v>
      </c>
      <c r="B16" s="122"/>
      <c r="C16" s="122"/>
      <c r="D16" s="146"/>
    </row>
    <row r="17" ht="18.75" spans="1:4">
      <c r="A17" s="145" t="s">
        <v>1355</v>
      </c>
      <c r="B17" s="124">
        <v>405</v>
      </c>
      <c r="C17" s="124">
        <v>440</v>
      </c>
      <c r="D17" s="146">
        <f t="shared" si="0"/>
        <v>0.0864197530864197</v>
      </c>
    </row>
    <row r="18" ht="18.75" spans="1:4">
      <c r="A18" s="147" t="s">
        <v>1349</v>
      </c>
      <c r="B18" s="122">
        <v>405</v>
      </c>
      <c r="C18" s="122">
        <v>440</v>
      </c>
      <c r="D18" s="146">
        <f t="shared" si="0"/>
        <v>0.0864197530864197</v>
      </c>
    </row>
    <row r="19" ht="18.75" spans="1:4">
      <c r="A19" s="147" t="s">
        <v>1350</v>
      </c>
      <c r="B19" s="122"/>
      <c r="C19" s="122"/>
      <c r="D19" s="146"/>
    </row>
    <row r="20" ht="18.75" spans="1:4">
      <c r="A20" s="145" t="s">
        <v>1356</v>
      </c>
      <c r="B20" s="124">
        <v>6048</v>
      </c>
      <c r="C20" s="124">
        <v>6336</v>
      </c>
      <c r="D20" s="146">
        <f t="shared" si="0"/>
        <v>0.0476190476190476</v>
      </c>
    </row>
    <row r="21" ht="18.75" spans="1:4">
      <c r="A21" s="145" t="s">
        <v>1357</v>
      </c>
      <c r="B21" s="124"/>
      <c r="C21" s="124"/>
      <c r="D21" s="146"/>
    </row>
    <row r="22" ht="18.75" spans="1:4">
      <c r="A22" s="147" t="s">
        <v>1349</v>
      </c>
      <c r="B22" s="149"/>
      <c r="C22" s="149"/>
      <c r="D22" s="146"/>
    </row>
    <row r="23" ht="18.75" spans="1:4">
      <c r="A23" s="147" t="s">
        <v>1350</v>
      </c>
      <c r="B23" s="149"/>
      <c r="C23" s="149"/>
      <c r="D23" s="146"/>
    </row>
    <row r="24" ht="18.75" spans="1:4">
      <c r="A24" s="150" t="s">
        <v>1351</v>
      </c>
      <c r="B24" s="149"/>
      <c r="C24" s="149"/>
      <c r="D24" s="146"/>
    </row>
    <row r="25" ht="18.75" spans="1:4">
      <c r="A25" s="145" t="s">
        <v>1358</v>
      </c>
      <c r="B25" s="124"/>
      <c r="C25" s="124"/>
      <c r="D25" s="146"/>
    </row>
    <row r="26" ht="18.75" spans="1:4">
      <c r="A26" s="147" t="s">
        <v>1349</v>
      </c>
      <c r="B26" s="149"/>
      <c r="C26" s="149"/>
      <c r="D26" s="146"/>
    </row>
    <row r="27" ht="18.75" spans="1:4">
      <c r="A27" s="147" t="s">
        <v>1350</v>
      </c>
      <c r="B27" s="149"/>
      <c r="C27" s="149"/>
      <c r="D27" s="146"/>
    </row>
    <row r="28" ht="18.75" spans="1:4">
      <c r="A28" s="151" t="s">
        <v>1359</v>
      </c>
      <c r="B28" s="152">
        <v>22806</v>
      </c>
      <c r="C28" s="152">
        <v>22903</v>
      </c>
      <c r="D28" s="146">
        <f t="shared" si="0"/>
        <v>0.00425326668420591</v>
      </c>
    </row>
    <row r="29" ht="18.75" spans="1:4">
      <c r="A29" s="153" t="s">
        <v>1360</v>
      </c>
      <c r="B29" s="148">
        <v>17610</v>
      </c>
      <c r="C29" s="149">
        <v>16906</v>
      </c>
      <c r="D29" s="146">
        <f t="shared" si="0"/>
        <v>-0.039977285633163</v>
      </c>
    </row>
    <row r="30" ht="18.75" spans="1:4">
      <c r="A30" s="153" t="s">
        <v>1361</v>
      </c>
      <c r="B30" s="148">
        <v>212</v>
      </c>
      <c r="C30" s="149">
        <v>408</v>
      </c>
      <c r="D30" s="146">
        <f t="shared" si="0"/>
        <v>0.924528301886792</v>
      </c>
    </row>
    <row r="31" ht="18.75" spans="1:4">
      <c r="A31" s="153" t="s">
        <v>1362</v>
      </c>
      <c r="B31" s="148">
        <v>4984</v>
      </c>
      <c r="C31" s="149">
        <v>5589</v>
      </c>
      <c r="D31" s="146">
        <f t="shared" si="0"/>
        <v>0.121388443017656</v>
      </c>
    </row>
    <row r="32" ht="18.75" spans="1:4">
      <c r="A32" s="154" t="s">
        <v>1363</v>
      </c>
      <c r="B32" s="124">
        <v>1525</v>
      </c>
      <c r="C32" s="124">
        <v>2020</v>
      </c>
      <c r="D32" s="146">
        <f t="shared" si="0"/>
        <v>0.324590163934426</v>
      </c>
    </row>
    <row r="33" ht="18.75" spans="1:4">
      <c r="A33" s="154" t="s">
        <v>1364</v>
      </c>
      <c r="B33" s="124"/>
      <c r="C33" s="124"/>
      <c r="D33" s="146"/>
    </row>
    <row r="34" ht="18.75" spans="1:4">
      <c r="A34" s="151" t="s">
        <v>1365</v>
      </c>
      <c r="B34" s="155">
        <v>24331</v>
      </c>
      <c r="C34" s="155">
        <v>24923</v>
      </c>
      <c r="D34" s="146">
        <f t="shared" si="0"/>
        <v>0.024331100242489</v>
      </c>
    </row>
  </sheetData>
  <autoFilter ref="A3:D34">
    <extLst/>
  </autoFilter>
  <mergeCells count="1">
    <mergeCell ref="A1:D1"/>
  </mergeCells>
  <printOptions horizontalCentered="1"/>
  <pageMargins left="0.393055555555556" right="0.393055555555556" top="0.747916666666667" bottom="0.747916666666667" header="0.313888888888889" footer="0.313888888888889"/>
  <pageSetup paperSize="9" scale="75" orientation="portrait" horizontalDpi="600"/>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tint="0.4"/>
  </sheetPr>
  <dimension ref="A1:D24"/>
  <sheetViews>
    <sheetView showZeros="0" view="pageBreakPreview" zoomScaleNormal="100" zoomScaleSheetLayoutView="100" workbookViewId="0">
      <selection activeCell="H23" sqref="H23"/>
    </sheetView>
  </sheetViews>
  <sheetFormatPr defaultColWidth="9" defaultRowHeight="14.25" outlineLevelCol="3"/>
  <cols>
    <col min="1" max="1" width="50.75" style="106" customWidth="1"/>
    <col min="2" max="3" width="21.625" style="107" customWidth="1"/>
    <col min="4" max="4" width="21.625" style="106" customWidth="1"/>
    <col min="5" max="245" width="9" style="106"/>
    <col min="246" max="246" width="41.625" style="106" customWidth="1"/>
    <col min="247" max="248" width="14.5" style="106" customWidth="1"/>
    <col min="249" max="249" width="13.875" style="106" customWidth="1"/>
    <col min="250" max="252" width="9" style="106"/>
    <col min="253" max="254" width="10.5" style="106" customWidth="1"/>
    <col min="255" max="501" width="9" style="106"/>
    <col min="502" max="502" width="41.625" style="106" customWidth="1"/>
    <col min="503" max="504" width="14.5" style="106" customWidth="1"/>
    <col min="505" max="505" width="13.875" style="106" customWidth="1"/>
    <col min="506" max="508" width="9" style="106"/>
    <col min="509" max="510" width="10.5" style="106" customWidth="1"/>
    <col min="511" max="757" width="9" style="106"/>
    <col min="758" max="758" width="41.625" style="106" customWidth="1"/>
    <col min="759" max="760" width="14.5" style="106" customWidth="1"/>
    <col min="761" max="761" width="13.875" style="106" customWidth="1"/>
    <col min="762" max="764" width="9" style="106"/>
    <col min="765" max="766" width="10.5" style="106" customWidth="1"/>
    <col min="767" max="1013" width="9" style="106"/>
    <col min="1014" max="1014" width="41.625" style="106" customWidth="1"/>
    <col min="1015" max="1016" width="14.5" style="106" customWidth="1"/>
    <col min="1017" max="1017" width="13.875" style="106" customWidth="1"/>
    <col min="1018" max="1020" width="9" style="106"/>
    <col min="1021" max="1022" width="10.5" style="106" customWidth="1"/>
    <col min="1023" max="1269" width="9" style="106"/>
    <col min="1270" max="1270" width="41.625" style="106" customWidth="1"/>
    <col min="1271" max="1272" width="14.5" style="106" customWidth="1"/>
    <col min="1273" max="1273" width="13.875" style="106" customWidth="1"/>
    <col min="1274" max="1276" width="9" style="106"/>
    <col min="1277" max="1278" width="10.5" style="106" customWidth="1"/>
    <col min="1279" max="1525" width="9" style="106"/>
    <col min="1526" max="1526" width="41.625" style="106" customWidth="1"/>
    <col min="1527" max="1528" width="14.5" style="106" customWidth="1"/>
    <col min="1529" max="1529" width="13.875" style="106" customWidth="1"/>
    <col min="1530" max="1532" width="9" style="106"/>
    <col min="1533" max="1534" width="10.5" style="106" customWidth="1"/>
    <col min="1535" max="1781" width="9" style="106"/>
    <col min="1782" max="1782" width="41.625" style="106" customWidth="1"/>
    <col min="1783" max="1784" width="14.5" style="106" customWidth="1"/>
    <col min="1785" max="1785" width="13.875" style="106" customWidth="1"/>
    <col min="1786" max="1788" width="9" style="106"/>
    <col min="1789" max="1790" width="10.5" style="106" customWidth="1"/>
    <col min="1791" max="2037" width="9" style="106"/>
    <col min="2038" max="2038" width="41.625" style="106" customWidth="1"/>
    <col min="2039" max="2040" width="14.5" style="106" customWidth="1"/>
    <col min="2041" max="2041" width="13.875" style="106" customWidth="1"/>
    <col min="2042" max="2044" width="9" style="106"/>
    <col min="2045" max="2046" width="10.5" style="106" customWidth="1"/>
    <col min="2047" max="2293" width="9" style="106"/>
    <col min="2294" max="2294" width="41.625" style="106" customWidth="1"/>
    <col min="2295" max="2296" width="14.5" style="106" customWidth="1"/>
    <col min="2297" max="2297" width="13.875" style="106" customWidth="1"/>
    <col min="2298" max="2300" width="9" style="106"/>
    <col min="2301" max="2302" width="10.5" style="106" customWidth="1"/>
    <col min="2303" max="2549" width="9" style="106"/>
    <col min="2550" max="2550" width="41.625" style="106" customWidth="1"/>
    <col min="2551" max="2552" width="14.5" style="106" customWidth="1"/>
    <col min="2553" max="2553" width="13.875" style="106" customWidth="1"/>
    <col min="2554" max="2556" width="9" style="106"/>
    <col min="2557" max="2558" width="10.5" style="106" customWidth="1"/>
    <col min="2559" max="2805" width="9" style="106"/>
    <col min="2806" max="2806" width="41.625" style="106" customWidth="1"/>
    <col min="2807" max="2808" width="14.5" style="106" customWidth="1"/>
    <col min="2809" max="2809" width="13.875" style="106" customWidth="1"/>
    <col min="2810" max="2812" width="9" style="106"/>
    <col min="2813" max="2814" width="10.5" style="106" customWidth="1"/>
    <col min="2815" max="3061" width="9" style="106"/>
    <col min="3062" max="3062" width="41.625" style="106" customWidth="1"/>
    <col min="3063" max="3064" width="14.5" style="106" customWidth="1"/>
    <col min="3065" max="3065" width="13.875" style="106" customWidth="1"/>
    <col min="3066" max="3068" width="9" style="106"/>
    <col min="3069" max="3070" width="10.5" style="106" customWidth="1"/>
    <col min="3071" max="3317" width="9" style="106"/>
    <col min="3318" max="3318" width="41.625" style="106" customWidth="1"/>
    <col min="3319" max="3320" width="14.5" style="106" customWidth="1"/>
    <col min="3321" max="3321" width="13.875" style="106" customWidth="1"/>
    <col min="3322" max="3324" width="9" style="106"/>
    <col min="3325" max="3326" width="10.5" style="106" customWidth="1"/>
    <col min="3327" max="3573" width="9" style="106"/>
    <col min="3574" max="3574" width="41.625" style="106" customWidth="1"/>
    <col min="3575" max="3576" width="14.5" style="106" customWidth="1"/>
    <col min="3577" max="3577" width="13.875" style="106" customWidth="1"/>
    <col min="3578" max="3580" width="9" style="106"/>
    <col min="3581" max="3582" width="10.5" style="106" customWidth="1"/>
    <col min="3583" max="3829" width="9" style="106"/>
    <col min="3830" max="3830" width="41.625" style="106" customWidth="1"/>
    <col min="3831" max="3832" width="14.5" style="106" customWidth="1"/>
    <col min="3833" max="3833" width="13.875" style="106" customWidth="1"/>
    <col min="3834" max="3836" width="9" style="106"/>
    <col min="3837" max="3838" width="10.5" style="106" customWidth="1"/>
    <col min="3839" max="4085" width="9" style="106"/>
    <col min="4086" max="4086" width="41.625" style="106" customWidth="1"/>
    <col min="4087" max="4088" width="14.5" style="106" customWidth="1"/>
    <col min="4089" max="4089" width="13.875" style="106" customWidth="1"/>
    <col min="4090" max="4092" width="9" style="106"/>
    <col min="4093" max="4094" width="10.5" style="106" customWidth="1"/>
    <col min="4095" max="4341" width="9" style="106"/>
    <col min="4342" max="4342" width="41.625" style="106" customWidth="1"/>
    <col min="4343" max="4344" width="14.5" style="106" customWidth="1"/>
    <col min="4345" max="4345" width="13.875" style="106" customWidth="1"/>
    <col min="4346" max="4348" width="9" style="106"/>
    <col min="4349" max="4350" width="10.5" style="106" customWidth="1"/>
    <col min="4351" max="4597" width="9" style="106"/>
    <col min="4598" max="4598" width="41.625" style="106" customWidth="1"/>
    <col min="4599" max="4600" width="14.5" style="106" customWidth="1"/>
    <col min="4601" max="4601" width="13.875" style="106" customWidth="1"/>
    <col min="4602" max="4604" width="9" style="106"/>
    <col min="4605" max="4606" width="10.5" style="106" customWidth="1"/>
    <col min="4607" max="4853" width="9" style="106"/>
    <col min="4854" max="4854" width="41.625" style="106" customWidth="1"/>
    <col min="4855" max="4856" width="14.5" style="106" customWidth="1"/>
    <col min="4857" max="4857" width="13.875" style="106" customWidth="1"/>
    <col min="4858" max="4860" width="9" style="106"/>
    <col min="4861" max="4862" width="10.5" style="106" customWidth="1"/>
    <col min="4863" max="5109" width="9" style="106"/>
    <col min="5110" max="5110" width="41.625" style="106" customWidth="1"/>
    <col min="5111" max="5112" width="14.5" style="106" customWidth="1"/>
    <col min="5113" max="5113" width="13.875" style="106" customWidth="1"/>
    <col min="5114" max="5116" width="9" style="106"/>
    <col min="5117" max="5118" width="10.5" style="106" customWidth="1"/>
    <col min="5119" max="5365" width="9" style="106"/>
    <col min="5366" max="5366" width="41.625" style="106" customWidth="1"/>
    <col min="5367" max="5368" width="14.5" style="106" customWidth="1"/>
    <col min="5369" max="5369" width="13.875" style="106" customWidth="1"/>
    <col min="5370" max="5372" width="9" style="106"/>
    <col min="5373" max="5374" width="10.5" style="106" customWidth="1"/>
    <col min="5375" max="5621" width="9" style="106"/>
    <col min="5622" max="5622" width="41.625" style="106" customWidth="1"/>
    <col min="5623" max="5624" width="14.5" style="106" customWidth="1"/>
    <col min="5625" max="5625" width="13.875" style="106" customWidth="1"/>
    <col min="5626" max="5628" width="9" style="106"/>
    <col min="5629" max="5630" width="10.5" style="106" customWidth="1"/>
    <col min="5631" max="5877" width="9" style="106"/>
    <col min="5878" max="5878" width="41.625" style="106" customWidth="1"/>
    <col min="5879" max="5880" width="14.5" style="106" customWidth="1"/>
    <col min="5881" max="5881" width="13.875" style="106" customWidth="1"/>
    <col min="5882" max="5884" width="9" style="106"/>
    <col min="5885" max="5886" width="10.5" style="106" customWidth="1"/>
    <col min="5887" max="6133" width="9" style="106"/>
    <col min="6134" max="6134" width="41.625" style="106" customWidth="1"/>
    <col min="6135" max="6136" width="14.5" style="106" customWidth="1"/>
    <col min="6137" max="6137" width="13.875" style="106" customWidth="1"/>
    <col min="6138" max="6140" width="9" style="106"/>
    <col min="6141" max="6142" width="10.5" style="106" customWidth="1"/>
    <col min="6143" max="6389" width="9" style="106"/>
    <col min="6390" max="6390" width="41.625" style="106" customWidth="1"/>
    <col min="6391" max="6392" width="14.5" style="106" customWidth="1"/>
    <col min="6393" max="6393" width="13.875" style="106" customWidth="1"/>
    <col min="6394" max="6396" width="9" style="106"/>
    <col min="6397" max="6398" width="10.5" style="106" customWidth="1"/>
    <col min="6399" max="6645" width="9" style="106"/>
    <col min="6646" max="6646" width="41.625" style="106" customWidth="1"/>
    <col min="6647" max="6648" width="14.5" style="106" customWidth="1"/>
    <col min="6649" max="6649" width="13.875" style="106" customWidth="1"/>
    <col min="6650" max="6652" width="9" style="106"/>
    <col min="6653" max="6654" width="10.5" style="106" customWidth="1"/>
    <col min="6655" max="6901" width="9" style="106"/>
    <col min="6902" max="6902" width="41.625" style="106" customWidth="1"/>
    <col min="6903" max="6904" width="14.5" style="106" customWidth="1"/>
    <col min="6905" max="6905" width="13.875" style="106" customWidth="1"/>
    <col min="6906" max="6908" width="9" style="106"/>
    <col min="6909" max="6910" width="10.5" style="106" customWidth="1"/>
    <col min="6911" max="7157" width="9" style="106"/>
    <col min="7158" max="7158" width="41.625" style="106" customWidth="1"/>
    <col min="7159" max="7160" width="14.5" style="106" customWidth="1"/>
    <col min="7161" max="7161" width="13.875" style="106" customWidth="1"/>
    <col min="7162" max="7164" width="9" style="106"/>
    <col min="7165" max="7166" width="10.5" style="106" customWidth="1"/>
    <col min="7167" max="7413" width="9" style="106"/>
    <col min="7414" max="7414" width="41.625" style="106" customWidth="1"/>
    <col min="7415" max="7416" width="14.5" style="106" customWidth="1"/>
    <col min="7417" max="7417" width="13.875" style="106" customWidth="1"/>
    <col min="7418" max="7420" width="9" style="106"/>
    <col min="7421" max="7422" width="10.5" style="106" customWidth="1"/>
    <col min="7423" max="7669" width="9" style="106"/>
    <col min="7670" max="7670" width="41.625" style="106" customWidth="1"/>
    <col min="7671" max="7672" width="14.5" style="106" customWidth="1"/>
    <col min="7673" max="7673" width="13.875" style="106" customWidth="1"/>
    <col min="7674" max="7676" width="9" style="106"/>
    <col min="7677" max="7678" width="10.5" style="106" customWidth="1"/>
    <col min="7679" max="7925" width="9" style="106"/>
    <col min="7926" max="7926" width="41.625" style="106" customWidth="1"/>
    <col min="7927" max="7928" width="14.5" style="106" customWidth="1"/>
    <col min="7929" max="7929" width="13.875" style="106" customWidth="1"/>
    <col min="7930" max="7932" width="9" style="106"/>
    <col min="7933" max="7934" width="10.5" style="106" customWidth="1"/>
    <col min="7935" max="8181" width="9" style="106"/>
    <col min="8182" max="8182" width="41.625" style="106" customWidth="1"/>
    <col min="8183" max="8184" width="14.5" style="106" customWidth="1"/>
    <col min="8185" max="8185" width="13.875" style="106" customWidth="1"/>
    <col min="8186" max="8188" width="9" style="106"/>
    <col min="8189" max="8190" width="10.5" style="106" customWidth="1"/>
    <col min="8191" max="8437" width="9" style="106"/>
    <col min="8438" max="8438" width="41.625" style="106" customWidth="1"/>
    <col min="8439" max="8440" width="14.5" style="106" customWidth="1"/>
    <col min="8441" max="8441" width="13.875" style="106" customWidth="1"/>
    <col min="8442" max="8444" width="9" style="106"/>
    <col min="8445" max="8446" width="10.5" style="106" customWidth="1"/>
    <col min="8447" max="8693" width="9" style="106"/>
    <col min="8694" max="8694" width="41.625" style="106" customWidth="1"/>
    <col min="8695" max="8696" width="14.5" style="106" customWidth="1"/>
    <col min="8697" max="8697" width="13.875" style="106" customWidth="1"/>
    <col min="8698" max="8700" width="9" style="106"/>
    <col min="8701" max="8702" width="10.5" style="106" customWidth="1"/>
    <col min="8703" max="8949" width="9" style="106"/>
    <col min="8950" max="8950" width="41.625" style="106" customWidth="1"/>
    <col min="8951" max="8952" width="14.5" style="106" customWidth="1"/>
    <col min="8953" max="8953" width="13.875" style="106" customWidth="1"/>
    <col min="8954" max="8956" width="9" style="106"/>
    <col min="8957" max="8958" width="10.5" style="106" customWidth="1"/>
    <col min="8959" max="9205" width="9" style="106"/>
    <col min="9206" max="9206" width="41.625" style="106" customWidth="1"/>
    <col min="9207" max="9208" width="14.5" style="106" customWidth="1"/>
    <col min="9209" max="9209" width="13.875" style="106" customWidth="1"/>
    <col min="9210" max="9212" width="9" style="106"/>
    <col min="9213" max="9214" width="10.5" style="106" customWidth="1"/>
    <col min="9215" max="9461" width="9" style="106"/>
    <col min="9462" max="9462" width="41.625" style="106" customWidth="1"/>
    <col min="9463" max="9464" width="14.5" style="106" customWidth="1"/>
    <col min="9465" max="9465" width="13.875" style="106" customWidth="1"/>
    <col min="9466" max="9468" width="9" style="106"/>
    <col min="9469" max="9470" width="10.5" style="106" customWidth="1"/>
    <col min="9471" max="9717" width="9" style="106"/>
    <col min="9718" max="9718" width="41.625" style="106" customWidth="1"/>
    <col min="9719" max="9720" width="14.5" style="106" customWidth="1"/>
    <col min="9721" max="9721" width="13.875" style="106" customWidth="1"/>
    <col min="9722" max="9724" width="9" style="106"/>
    <col min="9725" max="9726" width="10.5" style="106" customWidth="1"/>
    <col min="9727" max="9973" width="9" style="106"/>
    <col min="9974" max="9974" width="41.625" style="106" customWidth="1"/>
    <col min="9975" max="9976" width="14.5" style="106" customWidth="1"/>
    <col min="9977" max="9977" width="13.875" style="106" customWidth="1"/>
    <col min="9978" max="9980" width="9" style="106"/>
    <col min="9981" max="9982" width="10.5" style="106" customWidth="1"/>
    <col min="9983" max="10229" width="9" style="106"/>
    <col min="10230" max="10230" width="41.625" style="106" customWidth="1"/>
    <col min="10231" max="10232" width="14.5" style="106" customWidth="1"/>
    <col min="10233" max="10233" width="13.875" style="106" customWidth="1"/>
    <col min="10234" max="10236" width="9" style="106"/>
    <col min="10237" max="10238" width="10.5" style="106" customWidth="1"/>
    <col min="10239" max="10485" width="9" style="106"/>
    <col min="10486" max="10486" width="41.625" style="106" customWidth="1"/>
    <col min="10487" max="10488" width="14.5" style="106" customWidth="1"/>
    <col min="10489" max="10489" width="13.875" style="106" customWidth="1"/>
    <col min="10490" max="10492" width="9" style="106"/>
    <col min="10493" max="10494" width="10.5" style="106" customWidth="1"/>
    <col min="10495" max="10741" width="9" style="106"/>
    <col min="10742" max="10742" width="41.625" style="106" customWidth="1"/>
    <col min="10743" max="10744" width="14.5" style="106" customWidth="1"/>
    <col min="10745" max="10745" width="13.875" style="106" customWidth="1"/>
    <col min="10746" max="10748" width="9" style="106"/>
    <col min="10749" max="10750" width="10.5" style="106" customWidth="1"/>
    <col min="10751" max="10997" width="9" style="106"/>
    <col min="10998" max="10998" width="41.625" style="106" customWidth="1"/>
    <col min="10999" max="11000" width="14.5" style="106" customWidth="1"/>
    <col min="11001" max="11001" width="13.875" style="106" customWidth="1"/>
    <col min="11002" max="11004" width="9" style="106"/>
    <col min="11005" max="11006" width="10.5" style="106" customWidth="1"/>
    <col min="11007" max="11253" width="9" style="106"/>
    <col min="11254" max="11254" width="41.625" style="106" customWidth="1"/>
    <col min="11255" max="11256" width="14.5" style="106" customWidth="1"/>
    <col min="11257" max="11257" width="13.875" style="106" customWidth="1"/>
    <col min="11258" max="11260" width="9" style="106"/>
    <col min="11261" max="11262" width="10.5" style="106" customWidth="1"/>
    <col min="11263" max="11509" width="9" style="106"/>
    <col min="11510" max="11510" width="41.625" style="106" customWidth="1"/>
    <col min="11511" max="11512" width="14.5" style="106" customWidth="1"/>
    <col min="11513" max="11513" width="13.875" style="106" customWidth="1"/>
    <col min="11514" max="11516" width="9" style="106"/>
    <col min="11517" max="11518" width="10.5" style="106" customWidth="1"/>
    <col min="11519" max="11765" width="9" style="106"/>
    <col min="11766" max="11766" width="41.625" style="106" customWidth="1"/>
    <col min="11767" max="11768" width="14.5" style="106" customWidth="1"/>
    <col min="11769" max="11769" width="13.875" style="106" customWidth="1"/>
    <col min="11770" max="11772" width="9" style="106"/>
    <col min="11773" max="11774" width="10.5" style="106" customWidth="1"/>
    <col min="11775" max="12021" width="9" style="106"/>
    <col min="12022" max="12022" width="41.625" style="106" customWidth="1"/>
    <col min="12023" max="12024" width="14.5" style="106" customWidth="1"/>
    <col min="12025" max="12025" width="13.875" style="106" customWidth="1"/>
    <col min="12026" max="12028" width="9" style="106"/>
    <col min="12029" max="12030" width="10.5" style="106" customWidth="1"/>
    <col min="12031" max="12277" width="9" style="106"/>
    <col min="12278" max="12278" width="41.625" style="106" customWidth="1"/>
    <col min="12279" max="12280" width="14.5" style="106" customWidth="1"/>
    <col min="12281" max="12281" width="13.875" style="106" customWidth="1"/>
    <col min="12282" max="12284" width="9" style="106"/>
    <col min="12285" max="12286" width="10.5" style="106" customWidth="1"/>
    <col min="12287" max="12533" width="9" style="106"/>
    <col min="12534" max="12534" width="41.625" style="106" customWidth="1"/>
    <col min="12535" max="12536" width="14.5" style="106" customWidth="1"/>
    <col min="12537" max="12537" width="13.875" style="106" customWidth="1"/>
    <col min="12538" max="12540" width="9" style="106"/>
    <col min="12541" max="12542" width="10.5" style="106" customWidth="1"/>
    <col min="12543" max="12789" width="9" style="106"/>
    <col min="12790" max="12790" width="41.625" style="106" customWidth="1"/>
    <col min="12791" max="12792" width="14.5" style="106" customWidth="1"/>
    <col min="12793" max="12793" width="13.875" style="106" customWidth="1"/>
    <col min="12794" max="12796" width="9" style="106"/>
    <col min="12797" max="12798" width="10.5" style="106" customWidth="1"/>
    <col min="12799" max="13045" width="9" style="106"/>
    <col min="13046" max="13046" width="41.625" style="106" customWidth="1"/>
    <col min="13047" max="13048" width="14.5" style="106" customWidth="1"/>
    <col min="13049" max="13049" width="13.875" style="106" customWidth="1"/>
    <col min="13050" max="13052" width="9" style="106"/>
    <col min="13053" max="13054" width="10.5" style="106" customWidth="1"/>
    <col min="13055" max="13301" width="9" style="106"/>
    <col min="13302" max="13302" width="41.625" style="106" customWidth="1"/>
    <col min="13303" max="13304" width="14.5" style="106" customWidth="1"/>
    <col min="13305" max="13305" width="13.875" style="106" customWidth="1"/>
    <col min="13306" max="13308" width="9" style="106"/>
    <col min="13309" max="13310" width="10.5" style="106" customWidth="1"/>
    <col min="13311" max="13557" width="9" style="106"/>
    <col min="13558" max="13558" width="41.625" style="106" customWidth="1"/>
    <col min="13559" max="13560" width="14.5" style="106" customWidth="1"/>
    <col min="13561" max="13561" width="13.875" style="106" customWidth="1"/>
    <col min="13562" max="13564" width="9" style="106"/>
    <col min="13565" max="13566" width="10.5" style="106" customWidth="1"/>
    <col min="13567" max="13813" width="9" style="106"/>
    <col min="13814" max="13814" width="41.625" style="106" customWidth="1"/>
    <col min="13815" max="13816" width="14.5" style="106" customWidth="1"/>
    <col min="13817" max="13817" width="13.875" style="106" customWidth="1"/>
    <col min="13818" max="13820" width="9" style="106"/>
    <col min="13821" max="13822" width="10.5" style="106" customWidth="1"/>
    <col min="13823" max="14069" width="9" style="106"/>
    <col min="14070" max="14070" width="41.625" style="106" customWidth="1"/>
    <col min="14071" max="14072" width="14.5" style="106" customWidth="1"/>
    <col min="14073" max="14073" width="13.875" style="106" customWidth="1"/>
    <col min="14074" max="14076" width="9" style="106"/>
    <col min="14077" max="14078" width="10.5" style="106" customWidth="1"/>
    <col min="14079" max="14325" width="9" style="106"/>
    <col min="14326" max="14326" width="41.625" style="106" customWidth="1"/>
    <col min="14327" max="14328" width="14.5" style="106" customWidth="1"/>
    <col min="14329" max="14329" width="13.875" style="106" customWidth="1"/>
    <col min="14330" max="14332" width="9" style="106"/>
    <col min="14333" max="14334" width="10.5" style="106" customWidth="1"/>
    <col min="14335" max="14581" width="9" style="106"/>
    <col min="14582" max="14582" width="41.625" style="106" customWidth="1"/>
    <col min="14583" max="14584" width="14.5" style="106" customWidth="1"/>
    <col min="14585" max="14585" width="13.875" style="106" customWidth="1"/>
    <col min="14586" max="14588" width="9" style="106"/>
    <col min="14589" max="14590" width="10.5" style="106" customWidth="1"/>
    <col min="14591" max="14837" width="9" style="106"/>
    <col min="14838" max="14838" width="41.625" style="106" customWidth="1"/>
    <col min="14839" max="14840" width="14.5" style="106" customWidth="1"/>
    <col min="14841" max="14841" width="13.875" style="106" customWidth="1"/>
    <col min="14842" max="14844" width="9" style="106"/>
    <col min="14845" max="14846" width="10.5" style="106" customWidth="1"/>
    <col min="14847" max="15093" width="9" style="106"/>
    <col min="15094" max="15094" width="41.625" style="106" customWidth="1"/>
    <col min="15095" max="15096" width="14.5" style="106" customWidth="1"/>
    <col min="15097" max="15097" width="13.875" style="106" customWidth="1"/>
    <col min="15098" max="15100" width="9" style="106"/>
    <col min="15101" max="15102" width="10.5" style="106" customWidth="1"/>
    <col min="15103" max="15349" width="9" style="106"/>
    <col min="15350" max="15350" width="41.625" style="106" customWidth="1"/>
    <col min="15351" max="15352" width="14.5" style="106" customWidth="1"/>
    <col min="15353" max="15353" width="13.875" style="106" customWidth="1"/>
    <col min="15354" max="15356" width="9" style="106"/>
    <col min="15357" max="15358" width="10.5" style="106" customWidth="1"/>
    <col min="15359" max="15605" width="9" style="106"/>
    <col min="15606" max="15606" width="41.625" style="106" customWidth="1"/>
    <col min="15607" max="15608" width="14.5" style="106" customWidth="1"/>
    <col min="15609" max="15609" width="13.875" style="106" customWidth="1"/>
    <col min="15610" max="15612" width="9" style="106"/>
    <col min="15613" max="15614" width="10.5" style="106" customWidth="1"/>
    <col min="15615" max="15861" width="9" style="106"/>
    <col min="15862" max="15862" width="41.625" style="106" customWidth="1"/>
    <col min="15863" max="15864" width="14.5" style="106" customWidth="1"/>
    <col min="15865" max="15865" width="13.875" style="106" customWidth="1"/>
    <col min="15866" max="15868" width="9" style="106"/>
    <col min="15869" max="15870" width="10.5" style="106" customWidth="1"/>
    <col min="15871" max="16117" width="9" style="106"/>
    <col min="16118" max="16118" width="41.625" style="106" customWidth="1"/>
    <col min="16119" max="16120" width="14.5" style="106" customWidth="1"/>
    <col min="16121" max="16121" width="13.875" style="106" customWidth="1"/>
    <col min="16122" max="16124" width="9" style="106"/>
    <col min="16125" max="16126" width="10.5" style="106" customWidth="1"/>
    <col min="16127" max="16384" width="9" style="106"/>
  </cols>
  <sheetData>
    <row r="1" ht="27" spans="1:4">
      <c r="A1" s="102" t="s">
        <v>1383</v>
      </c>
      <c r="B1" s="108"/>
      <c r="C1" s="108"/>
      <c r="D1" s="102"/>
    </row>
    <row r="2" ht="18.75" spans="1:4">
      <c r="A2" s="109"/>
      <c r="B2" s="110"/>
      <c r="C2" s="111"/>
      <c r="D2" s="112" t="s">
        <v>1275</v>
      </c>
    </row>
    <row r="3" ht="37.5" spans="1:4">
      <c r="A3" s="113" t="s">
        <v>1094</v>
      </c>
      <c r="B3" s="114" t="s">
        <v>1346</v>
      </c>
      <c r="C3" s="115" t="s">
        <v>5</v>
      </c>
      <c r="D3" s="115" t="s">
        <v>1347</v>
      </c>
    </row>
    <row r="4" ht="18.75" spans="1:4">
      <c r="A4" s="116" t="s">
        <v>1368</v>
      </c>
      <c r="B4" s="117">
        <v>6705</v>
      </c>
      <c r="C4" s="117">
        <v>7380</v>
      </c>
      <c r="D4" s="118">
        <f t="shared" ref="D4:D9" si="0">(C4-B4)/B4</f>
        <v>0.100671140939597</v>
      </c>
    </row>
    <row r="5" ht="18.75" spans="1:4">
      <c r="A5" s="119" t="s">
        <v>1369</v>
      </c>
      <c r="B5" s="120">
        <v>6651</v>
      </c>
      <c r="C5" s="121">
        <v>7312</v>
      </c>
      <c r="D5" s="118">
        <f t="shared" si="0"/>
        <v>0.0993835513456623</v>
      </c>
    </row>
    <row r="6" ht="18.75" spans="1:4">
      <c r="A6" s="116" t="s">
        <v>1370</v>
      </c>
      <c r="B6" s="117">
        <v>9789</v>
      </c>
      <c r="C6" s="117">
        <v>10207</v>
      </c>
      <c r="D6" s="118">
        <f t="shared" si="0"/>
        <v>0.0427009909081622</v>
      </c>
    </row>
    <row r="7" ht="18.75" spans="1:4">
      <c r="A7" s="119" t="s">
        <v>1369</v>
      </c>
      <c r="B7" s="122">
        <v>9688</v>
      </c>
      <c r="C7" s="121">
        <v>10187</v>
      </c>
      <c r="D7" s="118">
        <f t="shared" si="0"/>
        <v>0.0515070189925681</v>
      </c>
    </row>
    <row r="8" ht="18.75" spans="1:4">
      <c r="A8" s="116" t="s">
        <v>1371</v>
      </c>
      <c r="B8" s="117">
        <v>189</v>
      </c>
      <c r="C8" s="117">
        <v>189</v>
      </c>
      <c r="D8" s="118">
        <f t="shared" si="0"/>
        <v>0</v>
      </c>
    </row>
    <row r="9" ht="18.75" spans="1:4">
      <c r="A9" s="119" t="s">
        <v>1369</v>
      </c>
      <c r="B9" s="122">
        <v>141</v>
      </c>
      <c r="C9" s="121">
        <v>159</v>
      </c>
      <c r="D9" s="118">
        <f t="shared" si="0"/>
        <v>0.127659574468085</v>
      </c>
    </row>
    <row r="10" ht="18.75" spans="1:4">
      <c r="A10" s="116" t="s">
        <v>1372</v>
      </c>
      <c r="B10" s="117"/>
      <c r="C10" s="117"/>
      <c r="D10" s="118"/>
    </row>
    <row r="11" ht="18.75" spans="1:4">
      <c r="A11" s="119" t="s">
        <v>1369</v>
      </c>
      <c r="B11" s="122"/>
      <c r="C11" s="123"/>
      <c r="D11" s="118"/>
    </row>
    <row r="12" ht="18.75" spans="1:4">
      <c r="A12" s="116" t="s">
        <v>1373</v>
      </c>
      <c r="B12" s="124">
        <v>420</v>
      </c>
      <c r="C12" s="117">
        <v>450</v>
      </c>
      <c r="D12" s="118">
        <f t="shared" ref="D12:D15" si="1">(C12-B12)/B12</f>
        <v>0.0714285714285714</v>
      </c>
    </row>
    <row r="13" ht="18.75" spans="1:4">
      <c r="A13" s="119" t="s">
        <v>1369</v>
      </c>
      <c r="B13" s="123">
        <v>210</v>
      </c>
      <c r="C13" s="123">
        <v>332</v>
      </c>
      <c r="D13" s="118">
        <f t="shared" si="1"/>
        <v>0.580952380952381</v>
      </c>
    </row>
    <row r="14" ht="18.75" spans="1:4">
      <c r="A14" s="116" t="s">
        <v>1374</v>
      </c>
      <c r="B14" s="117">
        <v>4056</v>
      </c>
      <c r="C14" s="117">
        <v>4488</v>
      </c>
      <c r="D14" s="118">
        <f t="shared" si="1"/>
        <v>0.106508875739645</v>
      </c>
    </row>
    <row r="15" ht="18.75" spans="1:4">
      <c r="A15" s="119" t="s">
        <v>1369</v>
      </c>
      <c r="B15" s="123">
        <v>4056</v>
      </c>
      <c r="C15" s="121">
        <v>4488</v>
      </c>
      <c r="D15" s="118">
        <f t="shared" si="1"/>
        <v>0.106508875739645</v>
      </c>
    </row>
    <row r="16" ht="18.75" spans="1:4">
      <c r="A16" s="116" t="s">
        <v>1375</v>
      </c>
      <c r="B16" s="117"/>
      <c r="C16" s="117"/>
      <c r="D16" s="118"/>
    </row>
    <row r="17" ht="18.75" spans="1:4">
      <c r="A17" s="119" t="s">
        <v>1369</v>
      </c>
      <c r="B17" s="125"/>
      <c r="C17" s="125"/>
      <c r="D17" s="118"/>
    </row>
    <row r="18" ht="18.75" spans="1:4">
      <c r="A18" s="116" t="s">
        <v>1376</v>
      </c>
      <c r="B18" s="117"/>
      <c r="C18" s="117"/>
      <c r="D18" s="118"/>
    </row>
    <row r="19" ht="18.75" spans="1:4">
      <c r="A19" s="119" t="s">
        <v>1369</v>
      </c>
      <c r="B19" s="125"/>
      <c r="C19" s="125"/>
      <c r="D19" s="118"/>
    </row>
    <row r="20" ht="18.75" spans="1:4">
      <c r="A20" s="126" t="s">
        <v>1377</v>
      </c>
      <c r="B20" s="117">
        <v>21159</v>
      </c>
      <c r="C20" s="117">
        <v>22714</v>
      </c>
      <c r="D20" s="118">
        <f t="shared" ref="D20:D24" si="2">(C20-B20)/B20</f>
        <v>0.0734911857838272</v>
      </c>
    </row>
    <row r="21" ht="18.75" spans="1:4">
      <c r="A21" s="127" t="s">
        <v>1378</v>
      </c>
      <c r="B21" s="128">
        <v>20746</v>
      </c>
      <c r="C21" s="129">
        <v>22478</v>
      </c>
      <c r="D21" s="130">
        <f t="shared" si="2"/>
        <v>0.083485973199653</v>
      </c>
    </row>
    <row r="22" ht="18.75" spans="1:4">
      <c r="A22" s="131" t="s">
        <v>1379</v>
      </c>
      <c r="B22" s="132"/>
      <c r="C22" s="132"/>
      <c r="D22" s="130"/>
    </row>
    <row r="23" ht="18.75" spans="1:4">
      <c r="A23" s="131" t="s">
        <v>1380</v>
      </c>
      <c r="B23" s="132">
        <v>258</v>
      </c>
      <c r="C23" s="132">
        <v>148</v>
      </c>
      <c r="D23" s="130">
        <f t="shared" si="2"/>
        <v>-0.426356589147287</v>
      </c>
    </row>
    <row r="24" ht="18.75" spans="1:4">
      <c r="A24" s="133" t="s">
        <v>1381</v>
      </c>
      <c r="B24" s="134">
        <v>21417</v>
      </c>
      <c r="C24" s="134">
        <v>22862</v>
      </c>
      <c r="D24" s="130">
        <f t="shared" si="2"/>
        <v>0.0674697670075174</v>
      </c>
    </row>
  </sheetData>
  <autoFilter ref="A3:D24">
    <extLst/>
  </autoFilter>
  <mergeCells count="1">
    <mergeCell ref="A1:D1"/>
  </mergeCells>
  <conditionalFormatting sqref="E4:G13 E16:G21">
    <cfRule type="cellIs" dxfId="3" priority="3" stopIfTrue="1" operator="lessThanOrEqual">
      <formula>-1</formula>
    </cfRule>
  </conditionalFormatting>
  <conditionalFormatting sqref="E12:G13">
    <cfRule type="cellIs" dxfId="5" priority="8" stopIfTrue="1" operator="lessThan">
      <formula>0</formula>
    </cfRule>
    <cfRule type="cellIs" dxfId="5" priority="4"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orizontalDpi="600"/>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G38"/>
  <sheetViews>
    <sheetView topLeftCell="A16" workbookViewId="0">
      <selection activeCell="A21" sqref="A21:G21"/>
    </sheetView>
  </sheetViews>
  <sheetFormatPr defaultColWidth="10" defaultRowHeight="13.5" outlineLevelCol="6"/>
  <cols>
    <col min="1" max="1" width="24.625" style="56" customWidth="1"/>
    <col min="2" max="2" width="18.5" style="56" customWidth="1"/>
    <col min="3" max="7" width="15.625" style="56" customWidth="1"/>
    <col min="8" max="8" width="9.76666666666667" style="56" customWidth="1"/>
    <col min="9" max="16384" width="10" style="56"/>
  </cols>
  <sheetData>
    <row r="1" s="56" customFormat="1" spans="1:1">
      <c r="A1" s="88"/>
    </row>
    <row r="2" s="56" customFormat="1" ht="27" spans="1:7">
      <c r="A2" s="102" t="s">
        <v>1384</v>
      </c>
      <c r="B2" s="102"/>
      <c r="C2" s="102"/>
      <c r="D2" s="102"/>
      <c r="E2" s="102"/>
      <c r="F2" s="102"/>
      <c r="G2" s="102"/>
    </row>
    <row r="3" s="56" customFormat="1" spans="1:7">
      <c r="A3" s="93"/>
      <c r="B3" s="93"/>
      <c r="F3" s="81" t="s">
        <v>2</v>
      </c>
      <c r="G3" s="81"/>
    </row>
    <row r="4" s="56" customFormat="1" ht="18.75" spans="1:7">
      <c r="A4" s="96" t="s">
        <v>1116</v>
      </c>
      <c r="B4" s="96" t="s">
        <v>1385</v>
      </c>
      <c r="C4" s="96"/>
      <c r="D4" s="96"/>
      <c r="E4" s="96" t="s">
        <v>1386</v>
      </c>
      <c r="F4" s="96"/>
      <c r="G4" s="96"/>
    </row>
    <row r="5" s="56" customFormat="1" ht="18.75" spans="1:7">
      <c r="A5" s="96"/>
      <c r="B5" s="103"/>
      <c r="C5" s="96" t="s">
        <v>1387</v>
      </c>
      <c r="D5" s="96" t="s">
        <v>1388</v>
      </c>
      <c r="E5" s="103"/>
      <c r="F5" s="96" t="s">
        <v>1387</v>
      </c>
      <c r="G5" s="96" t="s">
        <v>1388</v>
      </c>
    </row>
    <row r="6" s="56" customFormat="1" ht="18.75" spans="1:7">
      <c r="A6" s="96" t="s">
        <v>1389</v>
      </c>
      <c r="B6" s="96" t="s">
        <v>1390</v>
      </c>
      <c r="C6" s="96" t="s">
        <v>1391</v>
      </c>
      <c r="D6" s="96" t="s">
        <v>1392</v>
      </c>
      <c r="E6" s="96" t="s">
        <v>1393</v>
      </c>
      <c r="F6" s="96" t="s">
        <v>1394</v>
      </c>
      <c r="G6" s="96" t="s">
        <v>1395</v>
      </c>
    </row>
    <row r="7" s="56" customFormat="1" ht="18.75" spans="1:7">
      <c r="A7" s="99" t="s">
        <v>1396</v>
      </c>
      <c r="B7" s="103"/>
      <c r="C7" s="103"/>
      <c r="D7" s="103"/>
      <c r="E7" s="103"/>
      <c r="F7" s="103"/>
      <c r="G7" s="103"/>
    </row>
    <row r="8" s="56" customFormat="1" ht="18.75" spans="1:7">
      <c r="A8" s="99" t="s">
        <v>1397</v>
      </c>
      <c r="B8" s="103"/>
      <c r="C8" s="103"/>
      <c r="D8" s="103"/>
      <c r="E8" s="103"/>
      <c r="F8" s="103"/>
      <c r="G8" s="103"/>
    </row>
    <row r="9" s="56" customFormat="1" ht="18.75" spans="1:7">
      <c r="A9" s="104" t="s">
        <v>1398</v>
      </c>
      <c r="B9" s="98">
        <v>113700</v>
      </c>
      <c r="C9" s="98">
        <v>73500</v>
      </c>
      <c r="D9" s="98">
        <v>40200</v>
      </c>
      <c r="E9" s="98">
        <v>101115</v>
      </c>
      <c r="F9" s="98">
        <v>63925.77</v>
      </c>
      <c r="G9" s="98">
        <v>37190</v>
      </c>
    </row>
    <row r="10" s="56" customFormat="1" ht="18.75" spans="1:7">
      <c r="A10" s="104" t="s">
        <v>1399</v>
      </c>
      <c r="B10" s="103"/>
      <c r="C10" s="103"/>
      <c r="D10" s="103"/>
      <c r="E10" s="103"/>
      <c r="F10" s="103"/>
      <c r="G10" s="103"/>
    </row>
    <row r="11" s="56" customFormat="1" ht="18.75" spans="1:7">
      <c r="A11" s="104" t="s">
        <v>1400</v>
      </c>
      <c r="B11" s="103"/>
      <c r="C11" s="103"/>
      <c r="D11" s="103"/>
      <c r="E11" s="103"/>
      <c r="F11" s="103"/>
      <c r="G11" s="103"/>
    </row>
    <row r="12" s="56" customFormat="1" ht="18.75" spans="1:7">
      <c r="A12" s="104" t="s">
        <v>1401</v>
      </c>
      <c r="B12" s="103"/>
      <c r="C12" s="103"/>
      <c r="D12" s="103"/>
      <c r="E12" s="103"/>
      <c r="F12" s="103"/>
      <c r="G12" s="103"/>
    </row>
    <row r="13" s="58" customFormat="1" ht="14.25" spans="1:7">
      <c r="A13" s="87" t="s">
        <v>1402</v>
      </c>
      <c r="B13" s="87"/>
      <c r="C13" s="87"/>
      <c r="D13" s="87"/>
      <c r="E13" s="87"/>
      <c r="F13" s="87"/>
      <c r="G13" s="87"/>
    </row>
    <row r="14" s="58" customFormat="1" ht="14.25" spans="1:7">
      <c r="A14" s="87" t="s">
        <v>1403</v>
      </c>
      <c r="B14" s="87"/>
      <c r="C14" s="87"/>
      <c r="D14" s="87"/>
      <c r="E14" s="87"/>
      <c r="F14" s="87"/>
      <c r="G14" s="87"/>
    </row>
    <row r="15" s="56" customFormat="1" ht="18" customHeight="1" spans="1:7">
      <c r="A15" s="88"/>
      <c r="B15" s="88"/>
      <c r="C15" s="88"/>
      <c r="D15" s="88"/>
      <c r="E15" s="88"/>
      <c r="F15" s="88"/>
      <c r="G15" s="88"/>
    </row>
    <row r="16" s="56" customFormat="1" ht="18" customHeight="1" spans="1:7">
      <c r="A16" s="88"/>
      <c r="B16" s="88"/>
      <c r="C16" s="88"/>
      <c r="D16" s="88"/>
      <c r="E16" s="88"/>
      <c r="F16" s="88"/>
      <c r="G16" s="88"/>
    </row>
    <row r="17" s="56" customFormat="1" ht="18" customHeight="1" spans="1:7">
      <c r="A17" s="88"/>
      <c r="B17" s="88"/>
      <c r="C17" s="88"/>
      <c r="D17" s="88"/>
      <c r="E17" s="88"/>
      <c r="F17" s="88"/>
      <c r="G17" s="88"/>
    </row>
    <row r="18" s="56" customFormat="1" ht="18" customHeight="1" spans="1:7">
      <c r="A18" s="88"/>
      <c r="B18" s="88"/>
      <c r="C18" s="88"/>
      <c r="D18" s="88"/>
      <c r="E18" s="88"/>
      <c r="F18" s="88"/>
      <c r="G18" s="88"/>
    </row>
    <row r="19" s="56" customFormat="1" ht="14" customHeight="1" spans="1:7">
      <c r="A19" s="88"/>
      <c r="B19" s="88"/>
      <c r="C19" s="88"/>
      <c r="D19" s="88"/>
      <c r="E19" s="88"/>
      <c r="F19" s="88"/>
      <c r="G19" s="88"/>
    </row>
    <row r="20" s="56" customFormat="1" ht="33" customHeight="1" spans="1:7">
      <c r="A20" s="93"/>
      <c r="B20" s="93"/>
      <c r="C20" s="93"/>
      <c r="D20" s="93"/>
      <c r="E20" s="93"/>
      <c r="F20" s="93"/>
      <c r="G20" s="93"/>
    </row>
    <row r="21" s="56" customFormat="1" ht="27" spans="1:7">
      <c r="A21" s="102" t="s">
        <v>1404</v>
      </c>
      <c r="B21" s="102"/>
      <c r="C21" s="102"/>
      <c r="D21" s="102"/>
      <c r="E21" s="102"/>
      <c r="F21" s="102"/>
      <c r="G21" s="102"/>
    </row>
    <row r="22" s="56" customFormat="1" spans="1:7">
      <c r="A22" s="93"/>
      <c r="B22" s="93"/>
      <c r="F22" s="81" t="s">
        <v>2</v>
      </c>
      <c r="G22" s="81"/>
    </row>
    <row r="23" s="56" customFormat="1" ht="18.75" spans="1:7">
      <c r="A23" s="96" t="s">
        <v>1116</v>
      </c>
      <c r="B23" s="96" t="s">
        <v>1385</v>
      </c>
      <c r="C23" s="96"/>
      <c r="D23" s="96"/>
      <c r="E23" s="96" t="s">
        <v>1386</v>
      </c>
      <c r="F23" s="96"/>
      <c r="G23" s="96"/>
    </row>
    <row r="24" s="56" customFormat="1" ht="18.75" spans="1:7">
      <c r="A24" s="96"/>
      <c r="B24" s="103"/>
      <c r="C24" s="96" t="s">
        <v>1387</v>
      </c>
      <c r="D24" s="96" t="s">
        <v>1388</v>
      </c>
      <c r="E24" s="103"/>
      <c r="F24" s="96" t="s">
        <v>1387</v>
      </c>
      <c r="G24" s="96" t="s">
        <v>1388</v>
      </c>
    </row>
    <row r="25" s="56" customFormat="1" ht="18.75" spans="1:7">
      <c r="A25" s="96" t="s">
        <v>1389</v>
      </c>
      <c r="B25" s="96" t="s">
        <v>1390</v>
      </c>
      <c r="C25" s="96" t="s">
        <v>1391</v>
      </c>
      <c r="D25" s="96" t="s">
        <v>1392</v>
      </c>
      <c r="E25" s="96" t="s">
        <v>1393</v>
      </c>
      <c r="F25" s="96" t="s">
        <v>1394</v>
      </c>
      <c r="G25" s="96" t="s">
        <v>1395</v>
      </c>
    </row>
    <row r="26" s="56" customFormat="1" ht="18.75" spans="1:7">
      <c r="A26" s="97" t="s">
        <v>1405</v>
      </c>
      <c r="B26" s="105"/>
      <c r="C26" s="105"/>
      <c r="D26" s="105"/>
      <c r="E26" s="105"/>
      <c r="F26" s="105"/>
      <c r="G26" s="105"/>
    </row>
    <row r="27" s="56" customFormat="1" ht="18.75" spans="1:7">
      <c r="A27" s="97" t="s">
        <v>1136</v>
      </c>
      <c r="B27" s="105"/>
      <c r="C27" s="105"/>
      <c r="D27" s="105"/>
      <c r="E27" s="105"/>
      <c r="F27" s="105"/>
      <c r="G27" s="105"/>
    </row>
    <row r="28" s="56" customFormat="1" ht="18.75" spans="1:7">
      <c r="A28" s="97" t="s">
        <v>1137</v>
      </c>
      <c r="B28" s="105"/>
      <c r="C28" s="105"/>
      <c r="D28" s="105"/>
      <c r="E28" s="105"/>
      <c r="F28" s="105"/>
      <c r="G28" s="105"/>
    </row>
    <row r="29" s="56" customFormat="1" ht="18.75" spans="1:7">
      <c r="A29" s="97" t="s">
        <v>1138</v>
      </c>
      <c r="B29" s="105"/>
      <c r="C29" s="105"/>
      <c r="D29" s="105"/>
      <c r="E29" s="105"/>
      <c r="F29" s="105"/>
      <c r="G29" s="105"/>
    </row>
    <row r="30" s="56" customFormat="1" ht="18.75" spans="1:7">
      <c r="A30" s="97" t="s">
        <v>1139</v>
      </c>
      <c r="B30" s="105"/>
      <c r="C30" s="105"/>
      <c r="D30" s="105"/>
      <c r="E30" s="105"/>
      <c r="F30" s="105"/>
      <c r="G30" s="105"/>
    </row>
    <row r="31" s="56" customFormat="1" ht="18.75" spans="1:7">
      <c r="A31" s="97" t="s">
        <v>1140</v>
      </c>
      <c r="B31" s="98">
        <v>113700</v>
      </c>
      <c r="C31" s="98">
        <v>73500</v>
      </c>
      <c r="D31" s="98">
        <v>40200</v>
      </c>
      <c r="E31" s="98">
        <v>101115</v>
      </c>
      <c r="F31" s="98">
        <v>63925.77</v>
      </c>
      <c r="G31" s="98">
        <v>37190</v>
      </c>
    </row>
    <row r="32" s="56" customFormat="1" ht="18.75" spans="1:7">
      <c r="A32" s="97" t="s">
        <v>1141</v>
      </c>
      <c r="B32" s="105"/>
      <c r="C32" s="105"/>
      <c r="D32" s="105"/>
      <c r="E32" s="105"/>
      <c r="F32" s="105"/>
      <c r="G32" s="105"/>
    </row>
    <row r="33" s="56" customFormat="1" ht="18.75" spans="1:7">
      <c r="A33" s="97" t="s">
        <v>1142</v>
      </c>
      <c r="B33" s="105"/>
      <c r="C33" s="105"/>
      <c r="D33" s="105"/>
      <c r="E33" s="105"/>
      <c r="F33" s="105"/>
      <c r="G33" s="105"/>
    </row>
    <row r="34" s="56" customFormat="1" ht="18.75" spans="1:7">
      <c r="A34" s="97" t="s">
        <v>1143</v>
      </c>
      <c r="B34" s="105"/>
      <c r="C34" s="105"/>
      <c r="D34" s="105"/>
      <c r="E34" s="105"/>
      <c r="F34" s="105"/>
      <c r="G34" s="105"/>
    </row>
    <row r="35" s="56" customFormat="1" ht="18.75" spans="1:7">
      <c r="A35" s="97" t="s">
        <v>1144</v>
      </c>
      <c r="B35" s="105"/>
      <c r="C35" s="105"/>
      <c r="D35" s="105"/>
      <c r="E35" s="105"/>
      <c r="F35" s="105"/>
      <c r="G35" s="105"/>
    </row>
    <row r="36" s="56" customFormat="1" ht="18.75" spans="1:7">
      <c r="A36" s="97" t="s">
        <v>1145</v>
      </c>
      <c r="B36" s="105"/>
      <c r="C36" s="105"/>
      <c r="D36" s="105"/>
      <c r="E36" s="105"/>
      <c r="F36" s="105"/>
      <c r="G36" s="105"/>
    </row>
    <row r="37" s="58" customFormat="1" ht="14.25" spans="1:7">
      <c r="A37" s="101" t="s">
        <v>1402</v>
      </c>
      <c r="B37" s="101"/>
      <c r="C37" s="101"/>
      <c r="D37" s="101"/>
      <c r="E37" s="101"/>
      <c r="F37" s="101"/>
      <c r="G37" s="101"/>
    </row>
    <row r="38" s="58" customFormat="1" ht="14.25" spans="1:7">
      <c r="A38" s="101" t="s">
        <v>1403</v>
      </c>
      <c r="B38" s="101"/>
      <c r="C38" s="101"/>
      <c r="D38" s="101"/>
      <c r="E38" s="101"/>
      <c r="F38" s="101"/>
      <c r="G38" s="101"/>
    </row>
  </sheetData>
  <mergeCells count="14">
    <mergeCell ref="A2:G2"/>
    <mergeCell ref="F3:G3"/>
    <mergeCell ref="B4:D4"/>
    <mergeCell ref="E4:G4"/>
    <mergeCell ref="A13:G13"/>
    <mergeCell ref="A14:G14"/>
    <mergeCell ref="A21:G21"/>
    <mergeCell ref="F22:G22"/>
    <mergeCell ref="B23:D23"/>
    <mergeCell ref="E23:G23"/>
    <mergeCell ref="A37:G37"/>
    <mergeCell ref="A38:G38"/>
    <mergeCell ref="A4:A5"/>
    <mergeCell ref="A23:A24"/>
  </mergeCells>
  <printOptions horizontalCentered="1"/>
  <pageMargins left="0.709027777777778" right="0.709027777777778" top="0.629166666666667" bottom="0.75" header="0.309027777777778" footer="0.309027777777778"/>
  <pageSetup paperSize="9" fitToHeight="200" orientation="landscape" horizontalDpi="600" verticalDpi="600"/>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G16"/>
  <sheetViews>
    <sheetView workbookViewId="0">
      <selection activeCell="C22" sqref="C22"/>
    </sheetView>
  </sheetViews>
  <sheetFormatPr defaultColWidth="10" defaultRowHeight="13.5" outlineLevelCol="6"/>
  <cols>
    <col min="1" max="1" width="62.25" style="56" customWidth="1"/>
    <col min="2" max="3" width="28.625" style="56" customWidth="1"/>
    <col min="4" max="4" width="9.76666666666667" style="56" customWidth="1"/>
    <col min="5" max="16384" width="10" style="56"/>
  </cols>
  <sheetData>
    <row r="1" s="56" customFormat="1" ht="23" customHeight="1"/>
    <row r="2" s="56" customFormat="1" spans="1:1">
      <c r="A2" s="88"/>
    </row>
    <row r="3" s="56" customFormat="1" ht="27" spans="1:3">
      <c r="A3" s="80" t="s">
        <v>1406</v>
      </c>
      <c r="B3" s="80"/>
      <c r="C3" s="80"/>
    </row>
    <row r="4" s="56" customFormat="1" spans="1:3">
      <c r="A4" s="93"/>
      <c r="B4" s="93"/>
      <c r="C4" s="81" t="s">
        <v>2</v>
      </c>
    </row>
    <row r="5" s="94" customFormat="1" ht="18.75" spans="1:3">
      <c r="A5" s="96" t="s">
        <v>1407</v>
      </c>
      <c r="B5" s="96" t="s">
        <v>1340</v>
      </c>
      <c r="C5" s="96" t="s">
        <v>1408</v>
      </c>
    </row>
    <row r="6" s="94" customFormat="1" ht="18.75" spans="1:3">
      <c r="A6" s="97" t="s">
        <v>1409</v>
      </c>
      <c r="B6" s="98"/>
      <c r="C6" s="98">
        <v>63925.77</v>
      </c>
    </row>
    <row r="7" s="94" customFormat="1" ht="18.75" spans="1:3">
      <c r="A7" s="97" t="s">
        <v>1410</v>
      </c>
      <c r="B7" s="98">
        <v>73500</v>
      </c>
      <c r="C7" s="98"/>
    </row>
    <row r="8" s="94" customFormat="1" ht="18.75" spans="1:3">
      <c r="A8" s="97" t="s">
        <v>1411</v>
      </c>
      <c r="B8" s="98"/>
      <c r="C8" s="98">
        <v>4390</v>
      </c>
    </row>
    <row r="9" s="94" customFormat="1" ht="18.75" spans="1:3">
      <c r="A9" s="99" t="s">
        <v>1412</v>
      </c>
      <c r="B9" s="98"/>
      <c r="C9" s="98"/>
    </row>
    <row r="10" s="94" customFormat="1" ht="18.75" spans="1:3">
      <c r="A10" s="99" t="s">
        <v>1413</v>
      </c>
      <c r="B10" s="98"/>
      <c r="C10" s="98">
        <v>4390</v>
      </c>
    </row>
    <row r="11" s="94" customFormat="1" ht="18.75" spans="1:3">
      <c r="A11" s="97" t="s">
        <v>1414</v>
      </c>
      <c r="B11" s="98"/>
      <c r="C11" s="98">
        <v>4390</v>
      </c>
    </row>
    <row r="12" s="94" customFormat="1" ht="18.75" spans="1:3">
      <c r="A12" s="97" t="s">
        <v>1415</v>
      </c>
      <c r="B12" s="98"/>
      <c r="C12" s="98">
        <v>63925.77</v>
      </c>
    </row>
    <row r="13" s="94" customFormat="1" ht="18.75" spans="1:3">
      <c r="A13" s="97" t="s">
        <v>1416</v>
      </c>
      <c r="B13" s="98"/>
      <c r="C13" s="98"/>
    </row>
    <row r="14" s="94" customFormat="1" ht="18.75" spans="1:3">
      <c r="A14" s="97" t="s">
        <v>1417</v>
      </c>
      <c r="B14" s="98">
        <v>73500</v>
      </c>
      <c r="C14" s="98"/>
    </row>
    <row r="15" s="95" customFormat="1" ht="45" customHeight="1" spans="1:7">
      <c r="A15" s="100" t="s">
        <v>1418</v>
      </c>
      <c r="B15" s="100"/>
      <c r="C15" s="100"/>
      <c r="D15" s="101"/>
      <c r="E15" s="101"/>
      <c r="F15" s="101"/>
      <c r="G15" s="101"/>
    </row>
    <row r="16" s="56" customFormat="1" spans="1:3">
      <c r="A16" s="93"/>
      <c r="B16" s="93"/>
      <c r="C16" s="93"/>
    </row>
  </sheetData>
  <mergeCells count="2">
    <mergeCell ref="A3:C3"/>
    <mergeCell ref="A15:C15"/>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G16"/>
  <sheetViews>
    <sheetView workbookViewId="0">
      <selection activeCell="G25" sqref="G25"/>
    </sheetView>
  </sheetViews>
  <sheetFormatPr defaultColWidth="10" defaultRowHeight="13.5" outlineLevelCol="6"/>
  <cols>
    <col min="1" max="1" width="60" style="56" customWidth="1"/>
    <col min="2" max="3" width="25.625" style="56" customWidth="1"/>
    <col min="4" max="4" width="9.76666666666667" style="56" customWidth="1"/>
    <col min="5" max="16384" width="10" style="56"/>
  </cols>
  <sheetData>
    <row r="1" s="56" customFormat="1" ht="23" customHeight="1"/>
    <row r="2" s="56" customFormat="1" ht="14.3" customHeight="1" spans="1:1">
      <c r="A2" s="88"/>
    </row>
    <row r="3" s="56" customFormat="1" ht="27" spans="1:3">
      <c r="A3" s="80" t="s">
        <v>1419</v>
      </c>
      <c r="B3" s="80"/>
      <c r="C3" s="80"/>
    </row>
    <row r="4" s="56" customFormat="1" spans="1:3">
      <c r="A4" s="93"/>
      <c r="B4" s="93"/>
      <c r="C4" s="81" t="s">
        <v>2</v>
      </c>
    </row>
    <row r="5" s="56" customFormat="1" ht="18.75" spans="1:3">
      <c r="A5" s="63" t="s">
        <v>1407</v>
      </c>
      <c r="B5" s="63" t="s">
        <v>1340</v>
      </c>
      <c r="C5" s="63" t="s">
        <v>1408</v>
      </c>
    </row>
    <row r="6" s="56" customFormat="1" ht="18.75" spans="1:3">
      <c r="A6" s="90" t="s">
        <v>1409</v>
      </c>
      <c r="B6" s="91"/>
      <c r="C6" s="91">
        <v>63925.77</v>
      </c>
    </row>
    <row r="7" s="56" customFormat="1" ht="18.75" spans="1:3">
      <c r="A7" s="90" t="s">
        <v>1410</v>
      </c>
      <c r="B7" s="91">
        <v>73500</v>
      </c>
      <c r="C7" s="91"/>
    </row>
    <row r="8" s="56" customFormat="1" ht="18.75" spans="1:3">
      <c r="A8" s="90" t="s">
        <v>1411</v>
      </c>
      <c r="B8" s="91"/>
      <c r="C8" s="91">
        <v>4390</v>
      </c>
    </row>
    <row r="9" s="56" customFormat="1" ht="18.75" spans="1:3">
      <c r="A9" s="90" t="s">
        <v>1420</v>
      </c>
      <c r="B9" s="91"/>
      <c r="C9" s="91"/>
    </row>
    <row r="10" s="56" customFormat="1" ht="18.75" spans="1:3">
      <c r="A10" s="90" t="s">
        <v>1421</v>
      </c>
      <c r="B10" s="91"/>
      <c r="C10" s="91">
        <v>4390</v>
      </c>
    </row>
    <row r="11" s="56" customFormat="1" ht="18.75" spans="1:3">
      <c r="A11" s="90" t="s">
        <v>1414</v>
      </c>
      <c r="B11" s="91"/>
      <c r="C11" s="91">
        <v>4390</v>
      </c>
    </row>
    <row r="12" s="56" customFormat="1" ht="18.75" spans="1:3">
      <c r="A12" s="90" t="s">
        <v>1415</v>
      </c>
      <c r="B12" s="91"/>
      <c r="C12" s="91">
        <v>63925.77</v>
      </c>
    </row>
    <row r="13" s="56" customFormat="1" ht="18.75" spans="1:3">
      <c r="A13" s="90" t="s">
        <v>1416</v>
      </c>
      <c r="B13" s="91"/>
      <c r="C13" s="91"/>
    </row>
    <row r="14" s="56" customFormat="1" ht="18.75" spans="1:3">
      <c r="A14" s="90" t="s">
        <v>1417</v>
      </c>
      <c r="B14" s="91">
        <v>73500</v>
      </c>
      <c r="C14" s="91"/>
    </row>
    <row r="15" s="58" customFormat="1" ht="54" customHeight="1" spans="1:7">
      <c r="A15" s="68" t="s">
        <v>1422</v>
      </c>
      <c r="B15" s="68"/>
      <c r="C15" s="68"/>
      <c r="D15" s="87"/>
      <c r="E15" s="87"/>
      <c r="F15" s="87"/>
      <c r="G15" s="87"/>
    </row>
    <row r="16" s="56" customFormat="1" spans="1:3">
      <c r="A16" s="93"/>
      <c r="B16" s="93"/>
      <c r="C16" s="93"/>
    </row>
  </sheetData>
  <mergeCells count="2">
    <mergeCell ref="A3:C3"/>
    <mergeCell ref="A15:C15"/>
  </mergeCells>
  <printOptions horizontalCentered="1"/>
  <pageMargins left="0.709027777777778" right="0.709027777777778" top="0.354166666666667" bottom="0.471527777777778" header="0.309027777777778" footer="0.309027777777778"/>
  <pageSetup paperSize="9" fitToHeight="200" orientation="landscape" horizontalDpi="600" vertic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7" tint="-0.25"/>
  </sheetPr>
  <dimension ref="A1:D28"/>
  <sheetViews>
    <sheetView showZeros="0" view="pageBreakPreview" zoomScale="80" zoomScaleNormal="90" zoomScaleSheetLayoutView="80" workbookViewId="0">
      <pane ySplit="3" topLeftCell="A4" activePane="bottomLeft" state="frozen"/>
      <selection/>
      <selection pane="bottomLeft" activeCell="J24" sqref="J24"/>
    </sheetView>
  </sheetViews>
  <sheetFormatPr defaultColWidth="9" defaultRowHeight="14.25" outlineLevelCol="3"/>
  <cols>
    <col min="1" max="1" width="50.75" style="188" customWidth="1"/>
    <col min="2" max="4" width="21.625" style="188" customWidth="1"/>
    <col min="5" max="16384" width="9" style="199"/>
  </cols>
  <sheetData>
    <row r="1" ht="45" customHeight="1" spans="1:4">
      <c r="A1" s="284" t="s">
        <v>77</v>
      </c>
      <c r="B1" s="284"/>
      <c r="C1" s="284"/>
      <c r="D1" s="284"/>
    </row>
    <row r="2" ht="18.95" customHeight="1" spans="1:4">
      <c r="A2" s="285"/>
      <c r="B2" s="286"/>
      <c r="C2" s="286"/>
      <c r="D2" s="369" t="s">
        <v>2</v>
      </c>
    </row>
    <row r="3" s="368" customFormat="1" ht="37.5" spans="1:4">
      <c r="A3" s="288" t="s">
        <v>3</v>
      </c>
      <c r="B3" s="114" t="s">
        <v>78</v>
      </c>
      <c r="C3" s="114" t="s">
        <v>5</v>
      </c>
      <c r="D3" s="114" t="s">
        <v>79</v>
      </c>
    </row>
    <row r="4" ht="18.75" spans="1:4">
      <c r="A4" s="370" t="s">
        <v>7</v>
      </c>
      <c r="B4" s="152">
        <f>B5+B6+B7+B8+B9</f>
        <v>9735</v>
      </c>
      <c r="C4" s="152">
        <f>C5+C6+C7+C8+C9</f>
        <v>11143</v>
      </c>
      <c r="D4" s="302">
        <f>(C4-B4)/B4</f>
        <v>0.144632768361582</v>
      </c>
    </row>
    <row r="5" ht="18.75" spans="1:4">
      <c r="A5" s="371" t="s">
        <v>8</v>
      </c>
      <c r="B5" s="148">
        <v>6400</v>
      </c>
      <c r="C5" s="359">
        <v>6465</v>
      </c>
      <c r="D5" s="302">
        <f t="shared" ref="D5:D28" si="0">(C5-B5)/B5</f>
        <v>0.01015625</v>
      </c>
    </row>
    <row r="6" ht="18.75" spans="1:4">
      <c r="A6" s="371" t="s">
        <v>9</v>
      </c>
      <c r="B6" s="148">
        <v>545</v>
      </c>
      <c r="C6" s="359">
        <v>695</v>
      </c>
      <c r="D6" s="302">
        <f t="shared" si="0"/>
        <v>0.275229357798165</v>
      </c>
    </row>
    <row r="7" ht="18.75" spans="1:4">
      <c r="A7" s="371" t="s">
        <v>10</v>
      </c>
      <c r="B7" s="148">
        <v>540</v>
      </c>
      <c r="C7" s="359">
        <v>180</v>
      </c>
      <c r="D7" s="302">
        <f t="shared" si="0"/>
        <v>-0.666666666666667</v>
      </c>
    </row>
    <row r="8" ht="18.75" spans="1:4">
      <c r="A8" s="371" t="s">
        <v>12</v>
      </c>
      <c r="B8" s="148">
        <v>750</v>
      </c>
      <c r="C8" s="359">
        <v>475</v>
      </c>
      <c r="D8" s="302">
        <f t="shared" si="0"/>
        <v>-0.366666666666667</v>
      </c>
    </row>
    <row r="9" ht="18.75" spans="1:4">
      <c r="A9" s="371" t="s">
        <v>18</v>
      </c>
      <c r="B9" s="148">
        <v>1500</v>
      </c>
      <c r="C9" s="359">
        <v>3328</v>
      </c>
      <c r="D9" s="302">
        <f t="shared" si="0"/>
        <v>1.21866666666667</v>
      </c>
    </row>
    <row r="10" ht="18.75" spans="1:4">
      <c r="A10" s="370" t="s">
        <v>23</v>
      </c>
      <c r="B10" s="152">
        <f>B11+B12+B13+B14+B15+B16+B17</f>
        <v>11096</v>
      </c>
      <c r="C10" s="152">
        <f>C11+C12+C13+C14+C15+C16+C17</f>
        <v>12231</v>
      </c>
      <c r="D10" s="302">
        <f t="shared" si="0"/>
        <v>0.102289113193944</v>
      </c>
    </row>
    <row r="11" ht="18.75" spans="1:4">
      <c r="A11" s="371" t="s">
        <v>24</v>
      </c>
      <c r="B11" s="148">
        <v>1340</v>
      </c>
      <c r="C11" s="359">
        <v>2755</v>
      </c>
      <c r="D11" s="302">
        <f t="shared" si="0"/>
        <v>1.05597014925373</v>
      </c>
    </row>
    <row r="12" ht="18.75" spans="1:4">
      <c r="A12" s="372" t="s">
        <v>25</v>
      </c>
      <c r="B12" s="148">
        <v>744</v>
      </c>
      <c r="C12" s="359">
        <v>713</v>
      </c>
      <c r="D12" s="302">
        <f t="shared" si="0"/>
        <v>-0.0416666666666667</v>
      </c>
    </row>
    <row r="13" ht="18.75" spans="1:4">
      <c r="A13" s="371" t="s">
        <v>26</v>
      </c>
      <c r="B13" s="148">
        <v>1500</v>
      </c>
      <c r="C13" s="359">
        <v>1500</v>
      </c>
      <c r="D13" s="302">
        <f t="shared" si="0"/>
        <v>0</v>
      </c>
    </row>
    <row r="14" ht="18.75" spans="1:4">
      <c r="A14" s="371" t="s">
        <v>27</v>
      </c>
      <c r="B14" s="148"/>
      <c r="C14" s="359"/>
      <c r="D14" s="302" t="e">
        <f t="shared" si="0"/>
        <v>#DIV/0!</v>
      </c>
    </row>
    <row r="15" ht="18.75" spans="1:4">
      <c r="A15" s="371" t="s">
        <v>28</v>
      </c>
      <c r="B15" s="148">
        <v>3832</v>
      </c>
      <c r="C15" s="359">
        <v>4943</v>
      </c>
      <c r="D15" s="302">
        <f t="shared" si="0"/>
        <v>0.289926931106472</v>
      </c>
    </row>
    <row r="16" ht="18.75" spans="1:4">
      <c r="A16" s="371" t="s">
        <v>30</v>
      </c>
      <c r="B16" s="148">
        <v>2680</v>
      </c>
      <c r="C16" s="359">
        <v>620</v>
      </c>
      <c r="D16" s="302">
        <f t="shared" si="0"/>
        <v>-0.76865671641791</v>
      </c>
    </row>
    <row r="17" ht="18.75" spans="1:4">
      <c r="A17" s="371" t="s">
        <v>31</v>
      </c>
      <c r="B17" s="148">
        <v>1000</v>
      </c>
      <c r="C17" s="359">
        <v>1700</v>
      </c>
      <c r="D17" s="302">
        <f t="shared" si="0"/>
        <v>0.7</v>
      </c>
    </row>
    <row r="18" ht="18.75" spans="1:4">
      <c r="A18" s="371"/>
      <c r="B18" s="148"/>
      <c r="C18" s="359"/>
      <c r="D18" s="302" t="e">
        <f t="shared" si="0"/>
        <v>#DIV/0!</v>
      </c>
    </row>
    <row r="19" s="285" customFormat="1" ht="18.75" spans="1:4">
      <c r="A19" s="373" t="s">
        <v>80</v>
      </c>
      <c r="B19" s="152">
        <f>B4+B10</f>
        <v>20831</v>
      </c>
      <c r="C19" s="152">
        <f>C4+C10</f>
        <v>23374</v>
      </c>
      <c r="D19" s="302">
        <f t="shared" si="0"/>
        <v>0.122077672699342</v>
      </c>
    </row>
    <row r="20" ht="18.75" spans="1:4">
      <c r="A20" s="212" t="s">
        <v>33</v>
      </c>
      <c r="B20" s="152">
        <v>5690</v>
      </c>
      <c r="C20" s="361">
        <v>10582</v>
      </c>
      <c r="D20" s="302">
        <f t="shared" si="0"/>
        <v>0.8597539543058</v>
      </c>
    </row>
    <row r="21" ht="18.75" spans="1:4">
      <c r="A21" s="374" t="s">
        <v>34</v>
      </c>
      <c r="B21" s="152">
        <f>B22+B23+B24+B25+B26+B27</f>
        <v>164866</v>
      </c>
      <c r="C21" s="152">
        <f>C22+C23+C24+C25+C26+C27</f>
        <v>169444</v>
      </c>
      <c r="D21" s="302">
        <f t="shared" si="0"/>
        <v>0.0277680055317652</v>
      </c>
    </row>
    <row r="22" ht="18.75" spans="1:4">
      <c r="A22" s="277" t="s">
        <v>81</v>
      </c>
      <c r="B22" s="148">
        <v>2176</v>
      </c>
      <c r="C22" s="359">
        <v>2176</v>
      </c>
      <c r="D22" s="302">
        <f t="shared" si="0"/>
        <v>0</v>
      </c>
    </row>
    <row r="23" ht="18.75" spans="1:4">
      <c r="A23" s="277" t="s">
        <v>82</v>
      </c>
      <c r="B23" s="148">
        <v>161494</v>
      </c>
      <c r="C23" s="359">
        <v>166927</v>
      </c>
      <c r="D23" s="302">
        <f t="shared" si="0"/>
        <v>0.0336421167349871</v>
      </c>
    </row>
    <row r="24" ht="18.75" spans="1:4">
      <c r="A24" s="277" t="s">
        <v>83</v>
      </c>
      <c r="B24" s="148"/>
      <c r="C24" s="359"/>
      <c r="D24" s="302" t="e">
        <f t="shared" si="0"/>
        <v>#DIV/0!</v>
      </c>
    </row>
    <row r="25" ht="18.75" spans="1:4">
      <c r="A25" s="277" t="s">
        <v>84</v>
      </c>
      <c r="B25" s="148">
        <v>908</v>
      </c>
      <c r="C25" s="359">
        <v>121</v>
      </c>
      <c r="D25" s="302">
        <f t="shared" si="0"/>
        <v>-0.866740088105727</v>
      </c>
    </row>
    <row r="26" ht="18.75" spans="1:4">
      <c r="A26" s="277" t="s">
        <v>85</v>
      </c>
      <c r="B26" s="148"/>
      <c r="C26" s="359"/>
      <c r="D26" s="302" t="e">
        <f t="shared" si="0"/>
        <v>#DIV/0!</v>
      </c>
    </row>
    <row r="27" ht="18.75" spans="1:4">
      <c r="A27" s="278" t="s">
        <v>86</v>
      </c>
      <c r="B27" s="148">
        <v>288</v>
      </c>
      <c r="C27" s="359">
        <v>220</v>
      </c>
      <c r="D27" s="302">
        <f t="shared" si="0"/>
        <v>-0.236111111111111</v>
      </c>
    </row>
    <row r="28" ht="18.75" spans="1:4">
      <c r="A28" s="375" t="s">
        <v>41</v>
      </c>
      <c r="B28" s="152">
        <f>B19+B20+B21</f>
        <v>191387</v>
      </c>
      <c r="C28" s="152">
        <f>C19+C20+C21</f>
        <v>203400</v>
      </c>
      <c r="D28" s="302">
        <f t="shared" si="0"/>
        <v>0.0627681085967177</v>
      </c>
    </row>
  </sheetData>
  <autoFilter ref="A3:D28">
    <extLst/>
  </autoFilter>
  <mergeCells count="1">
    <mergeCell ref="A1:D1"/>
  </mergeCells>
  <conditionalFormatting sqref="D2:G2">
    <cfRule type="cellIs" dxfId="0" priority="28" stopIfTrue="1" operator="lessThanOrEqual">
      <formula>-1</formula>
    </cfRule>
  </conditionalFormatting>
  <conditionalFormatting sqref="A27">
    <cfRule type="expression" dxfId="1" priority="1" stopIfTrue="1">
      <formula>"len($A:$A)=3"</formula>
    </cfRule>
    <cfRule type="expression" dxfId="1" priority="2" stopIfTrue="1">
      <formula>"len($A:$A)=3"</formula>
    </cfRule>
    <cfRule type="expression" dxfId="1" priority="3" stopIfTrue="1">
      <formula>"len($A:$A)=3"</formula>
    </cfRule>
  </conditionalFormatting>
  <conditionalFormatting sqref="A22:A24">
    <cfRule type="expression" dxfId="1" priority="6" stopIfTrue="1">
      <formula>"len($A:$A)=3"</formula>
    </cfRule>
  </conditionalFormatting>
  <conditionalFormatting sqref="A25:A32">
    <cfRule type="expression" dxfId="1" priority="4" stopIfTrue="1">
      <formula>"len($A:$A)=3"</formula>
    </cfRule>
  </conditionalFormatting>
  <conditionalFormatting sqref="A4:G4 A5:C7 E5:G7 D5:D28">
    <cfRule type="expression" dxfId="1" priority="27" stopIfTrue="1">
      <formula>"len($A:$A)=3"</formula>
    </cfRule>
  </conditionalFormatting>
  <conditionalFormatting sqref="A4:G4 A5:C18 E5:G18 D5:D28">
    <cfRule type="expression" dxfId="1" priority="24" stopIfTrue="1">
      <formula>"len($A:$A)=3"</formula>
    </cfRule>
  </conditionalFormatting>
  <conditionalFormatting sqref="A7:C8 E7:G8">
    <cfRule type="expression" dxfId="1" priority="26" stopIfTrue="1">
      <formula>"len($A:$A)=3"</formula>
    </cfRule>
  </conditionalFormatting>
  <conditionalFormatting sqref="A18:C18 E18:G18 B21:C24 E20:G24 A20:C20 B27:C27 E27:G27">
    <cfRule type="expression" dxfId="1" priority="47" stopIfTrue="1">
      <formula>"len($A:$A)=3"</formula>
    </cfRule>
  </conditionalFormatting>
  <conditionalFormatting sqref="A18:C18 E18:G18 A28:C28 E27:G28 A29:G46 B27:C27">
    <cfRule type="expression" dxfId="1" priority="35" stopIfTrue="1">
      <formula>"len($A:$A)=3"</formula>
    </cfRule>
  </conditionalFormatting>
  <conditionalFormatting sqref="A20:C20 E20:G20">
    <cfRule type="expression" dxfId="1" priority="34" stopIfTrue="1">
      <formula>"len($A:$A)=3"</formula>
    </cfRule>
  </conditionalFormatting>
  <conditionalFormatting sqref="A21:A24 A27">
    <cfRule type="expression" dxfId="1" priority="8" stopIfTrue="1">
      <formula>"len($A:$A)=3"</formula>
    </cfRule>
  </conditionalFormatting>
  <conditionalFormatting sqref="A24:C24 E24:G24 A21:A22">
    <cfRule type="expression" dxfId="1" priority="7" stopIfTrue="1">
      <formula>"len($A:$A)=3"</formula>
    </cfRule>
  </conditionalFormatting>
  <conditionalFormatting sqref="B21:C24 E21:G24">
    <cfRule type="expression" dxfId="1" priority="33" stopIfTrue="1">
      <formula>"len($A:$A)=3"</formula>
    </cfRule>
  </conditionalFormatting>
  <conditionalFormatting sqref="B22:C24 E22:G24">
    <cfRule type="expression" dxfId="1" priority="32" stopIfTrue="1">
      <formula>"len($A:$A)=3"</formula>
    </cfRule>
  </conditionalFormatting>
  <conditionalFormatting sqref="B25:C27 E25:G27">
    <cfRule type="expression" dxfId="1" priority="30"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orizontalDpi="600"/>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C14"/>
  <sheetViews>
    <sheetView workbookViewId="0">
      <selection activeCell="C21" sqref="C21"/>
    </sheetView>
  </sheetViews>
  <sheetFormatPr defaultColWidth="10" defaultRowHeight="13.5" outlineLevelCol="2"/>
  <cols>
    <col min="1" max="1" width="60.5" style="56" customWidth="1"/>
    <col min="2" max="3" width="25.625" style="56" customWidth="1"/>
    <col min="4" max="4" width="9.76666666666667" style="56" customWidth="1"/>
    <col min="5" max="16384" width="10" style="56"/>
  </cols>
  <sheetData>
    <row r="1" s="56" customFormat="1" ht="24" customHeight="1"/>
    <row r="2" s="56" customFormat="1" ht="14.3" customHeight="1" spans="1:1">
      <c r="A2" s="88"/>
    </row>
    <row r="3" s="56" customFormat="1" ht="27" spans="1:3">
      <c r="A3" s="80" t="s">
        <v>1423</v>
      </c>
      <c r="B3" s="80"/>
      <c r="C3" s="80"/>
    </row>
    <row r="4" s="56" customFormat="1" spans="1:3">
      <c r="A4" s="93"/>
      <c r="B4" s="93"/>
      <c r="C4" s="81" t="s">
        <v>2</v>
      </c>
    </row>
    <row r="5" s="56" customFormat="1" ht="18.75" spans="1:3">
      <c r="A5" s="63" t="s">
        <v>1407</v>
      </c>
      <c r="B5" s="63" t="s">
        <v>1340</v>
      </c>
      <c r="C5" s="63" t="s">
        <v>1408</v>
      </c>
    </row>
    <row r="6" s="56" customFormat="1" ht="18.75" spans="1:3">
      <c r="A6" s="90" t="s">
        <v>1424</v>
      </c>
      <c r="B6" s="91"/>
      <c r="C6" s="91">
        <v>7190</v>
      </c>
    </row>
    <row r="7" s="56" customFormat="1" ht="18.75" spans="1:3">
      <c r="A7" s="90" t="s">
        <v>1425</v>
      </c>
      <c r="B7" s="91">
        <v>40200</v>
      </c>
      <c r="C7" s="91"/>
    </row>
    <row r="8" s="56" customFormat="1" ht="18.75" spans="1:3">
      <c r="A8" s="90" t="s">
        <v>1426</v>
      </c>
      <c r="B8" s="91"/>
      <c r="C8" s="91">
        <v>30100</v>
      </c>
    </row>
    <row r="9" s="56" customFormat="1" ht="18.75" spans="1:3">
      <c r="A9" s="90" t="s">
        <v>1427</v>
      </c>
      <c r="B9" s="91">
        <v>100</v>
      </c>
      <c r="C9" s="91">
        <v>100</v>
      </c>
    </row>
    <row r="10" s="56" customFormat="1" ht="18.75" spans="1:3">
      <c r="A10" s="90" t="s">
        <v>1428</v>
      </c>
      <c r="B10" s="91"/>
      <c r="C10" s="91">
        <v>37190</v>
      </c>
    </row>
    <row r="11" s="56" customFormat="1" ht="18.75" spans="1:3">
      <c r="A11" s="90" t="s">
        <v>1429</v>
      </c>
      <c r="B11" s="91">
        <v>64500</v>
      </c>
      <c r="C11" s="91"/>
    </row>
    <row r="12" s="56" customFormat="1" ht="18.75" spans="1:3">
      <c r="A12" s="90" t="s">
        <v>1430</v>
      </c>
      <c r="B12" s="91"/>
      <c r="C12" s="91"/>
    </row>
    <row r="13" s="58" customFormat="1" ht="14.25" spans="1:3">
      <c r="A13" s="68" t="s">
        <v>1431</v>
      </c>
      <c r="B13" s="68"/>
      <c r="C13" s="68"/>
    </row>
    <row r="14" s="56" customFormat="1" ht="31" customHeight="1" spans="1:3">
      <c r="A14" s="92"/>
      <c r="B14" s="92"/>
      <c r="C14" s="92"/>
    </row>
  </sheetData>
  <mergeCells count="3">
    <mergeCell ref="A3:C3"/>
    <mergeCell ref="A13:C13"/>
    <mergeCell ref="A14:C14"/>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C14"/>
  <sheetViews>
    <sheetView workbookViewId="0">
      <selection activeCell="A12" sqref="A12"/>
    </sheetView>
  </sheetViews>
  <sheetFormatPr defaultColWidth="10" defaultRowHeight="13.5" outlineLevelCol="2"/>
  <cols>
    <col min="1" max="1" width="59.375" style="56" customWidth="1"/>
    <col min="2" max="3" width="25.625" style="56" customWidth="1"/>
    <col min="4" max="4" width="9.76666666666667" style="56" customWidth="1"/>
    <col min="5" max="16384" width="10" style="56"/>
  </cols>
  <sheetData>
    <row r="1" s="56" customFormat="1" ht="24" customHeight="1"/>
    <row r="2" s="56" customFormat="1" ht="14.3" customHeight="1" spans="1:1">
      <c r="A2" s="88"/>
    </row>
    <row r="3" s="56" customFormat="1" ht="27" spans="1:3">
      <c r="A3" s="80" t="s">
        <v>1432</v>
      </c>
      <c r="B3" s="80"/>
      <c r="C3" s="80"/>
    </row>
    <row r="4" s="57" customFormat="1" ht="18.75" spans="1:3">
      <c r="A4" s="89"/>
      <c r="B4" s="89"/>
      <c r="C4" s="71" t="s">
        <v>2</v>
      </c>
    </row>
    <row r="5" s="57" customFormat="1" ht="18.75" spans="1:3">
      <c r="A5" s="63" t="s">
        <v>1407</v>
      </c>
      <c r="B5" s="63" t="s">
        <v>1340</v>
      </c>
      <c r="C5" s="63" t="s">
        <v>1408</v>
      </c>
    </row>
    <row r="6" s="57" customFormat="1" ht="18.75" spans="1:3">
      <c r="A6" s="90" t="s">
        <v>1424</v>
      </c>
      <c r="B6" s="91"/>
      <c r="C6" s="91">
        <v>7190</v>
      </c>
    </row>
    <row r="7" s="57" customFormat="1" ht="18.75" spans="1:3">
      <c r="A7" s="90" t="s">
        <v>1425</v>
      </c>
      <c r="B7" s="91">
        <v>40200</v>
      </c>
      <c r="C7" s="91"/>
    </row>
    <row r="8" s="57" customFormat="1" ht="18.75" spans="1:3">
      <c r="A8" s="90" t="s">
        <v>1426</v>
      </c>
      <c r="B8" s="91"/>
      <c r="C8" s="91">
        <v>30100</v>
      </c>
    </row>
    <row r="9" s="57" customFormat="1" ht="18.75" spans="1:3">
      <c r="A9" s="90" t="s">
        <v>1427</v>
      </c>
      <c r="B9" s="91">
        <v>100</v>
      </c>
      <c r="C9" s="91">
        <v>100</v>
      </c>
    </row>
    <row r="10" s="57" customFormat="1" ht="18.75" spans="1:3">
      <c r="A10" s="90" t="s">
        <v>1428</v>
      </c>
      <c r="B10" s="91"/>
      <c r="C10" s="91">
        <v>37190</v>
      </c>
    </row>
    <row r="11" s="57" customFormat="1" ht="18.75" spans="1:3">
      <c r="A11" s="90" t="s">
        <v>1429</v>
      </c>
      <c r="B11" s="91">
        <v>64500</v>
      </c>
      <c r="C11" s="91"/>
    </row>
    <row r="12" s="57" customFormat="1" ht="18.75" spans="1:3">
      <c r="A12" s="90" t="s">
        <v>1430</v>
      </c>
      <c r="B12" s="91"/>
      <c r="C12" s="91"/>
    </row>
    <row r="13" s="58" customFormat="1" ht="55" customHeight="1" spans="1:3">
      <c r="A13" s="68" t="s">
        <v>1433</v>
      </c>
      <c r="B13" s="68"/>
      <c r="C13" s="68"/>
    </row>
    <row r="14" s="56" customFormat="1" ht="31" customHeight="1" spans="1:3">
      <c r="A14" s="92"/>
      <c r="B14" s="92"/>
      <c r="C14" s="92"/>
    </row>
  </sheetData>
  <mergeCells count="3">
    <mergeCell ref="A3:C3"/>
    <mergeCell ref="A13:C13"/>
    <mergeCell ref="A14:C14"/>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D28"/>
  <sheetViews>
    <sheetView workbookViewId="0">
      <selection activeCell="H14" sqref="H14"/>
    </sheetView>
  </sheetViews>
  <sheetFormatPr defaultColWidth="10" defaultRowHeight="13.5" outlineLevelCol="3"/>
  <cols>
    <col min="1" max="1" width="36" style="56" customWidth="1"/>
    <col min="2" max="4" width="15.625" style="56" customWidth="1"/>
    <col min="5" max="5" width="9.76666666666667" style="56" customWidth="1"/>
    <col min="6" max="16384" width="10" style="56"/>
  </cols>
  <sheetData>
    <row r="1" s="56" customFormat="1" ht="22" customHeight="1"/>
    <row r="2" s="56" customFormat="1" ht="14.3" customHeight="1" spans="1:1">
      <c r="A2" s="79"/>
    </row>
    <row r="3" s="56" customFormat="1" ht="58" customHeight="1" spans="1:4">
      <c r="A3" s="80" t="s">
        <v>1434</v>
      </c>
      <c r="B3" s="80"/>
      <c r="C3" s="80"/>
      <c r="D3" s="80"/>
    </row>
    <row r="4" s="56" customFormat="1" ht="30" customHeight="1" spans="4:4">
      <c r="D4" s="81" t="s">
        <v>2</v>
      </c>
    </row>
    <row r="5" s="56" customFormat="1" spans="1:4">
      <c r="A5" s="82" t="s">
        <v>1407</v>
      </c>
      <c r="B5" s="82" t="s">
        <v>1435</v>
      </c>
      <c r="C5" s="82" t="s">
        <v>1436</v>
      </c>
      <c r="D5" s="82" t="s">
        <v>1437</v>
      </c>
    </row>
    <row r="6" s="56" customFormat="1" ht="27" spans="1:4">
      <c r="A6" s="83" t="s">
        <v>1438</v>
      </c>
      <c r="B6" s="84" t="s">
        <v>1439</v>
      </c>
      <c r="C6" s="85">
        <v>34490</v>
      </c>
      <c r="D6" s="85">
        <v>34490</v>
      </c>
    </row>
    <row r="7" s="56" customFormat="1" spans="1:4">
      <c r="A7" s="86" t="s">
        <v>1440</v>
      </c>
      <c r="B7" s="84" t="s">
        <v>1391</v>
      </c>
      <c r="C7" s="85">
        <v>4390</v>
      </c>
      <c r="D7" s="85">
        <v>4390</v>
      </c>
    </row>
    <row r="8" s="56" customFormat="1" spans="1:4">
      <c r="A8" s="86" t="s">
        <v>1441</v>
      </c>
      <c r="B8" s="84" t="s">
        <v>1392</v>
      </c>
      <c r="C8" s="85">
        <v>4390</v>
      </c>
      <c r="D8" s="85">
        <v>4390</v>
      </c>
    </row>
    <row r="9" s="56" customFormat="1" spans="1:4">
      <c r="A9" s="86" t="s">
        <v>1442</v>
      </c>
      <c r="B9" s="84" t="s">
        <v>1443</v>
      </c>
      <c r="C9" s="85">
        <v>30100</v>
      </c>
      <c r="D9" s="85">
        <v>30100</v>
      </c>
    </row>
    <row r="10" s="56" customFormat="1" spans="1:4">
      <c r="A10" s="86" t="s">
        <v>1441</v>
      </c>
      <c r="B10" s="84" t="s">
        <v>1394</v>
      </c>
      <c r="C10" s="85">
        <v>100</v>
      </c>
      <c r="D10" s="85">
        <v>100</v>
      </c>
    </row>
    <row r="11" s="56" customFormat="1" spans="1:4">
      <c r="A11" s="83" t="s">
        <v>1444</v>
      </c>
      <c r="B11" s="84" t="s">
        <v>1445</v>
      </c>
      <c r="C11" s="85">
        <v>4490</v>
      </c>
      <c r="D11" s="85">
        <v>4490</v>
      </c>
    </row>
    <row r="12" s="56" customFormat="1" spans="1:4">
      <c r="A12" s="86" t="s">
        <v>1440</v>
      </c>
      <c r="B12" s="84" t="s">
        <v>1446</v>
      </c>
      <c r="C12" s="85">
        <v>4390</v>
      </c>
      <c r="D12" s="85">
        <v>4390</v>
      </c>
    </row>
    <row r="13" s="56" customFormat="1" spans="1:4">
      <c r="A13" s="86" t="s">
        <v>1442</v>
      </c>
      <c r="B13" s="84" t="s">
        <v>1447</v>
      </c>
      <c r="C13" s="85">
        <v>100</v>
      </c>
      <c r="D13" s="85">
        <v>100</v>
      </c>
    </row>
    <row r="14" s="56" customFormat="1" spans="1:4">
      <c r="A14" s="83" t="s">
        <v>1448</v>
      </c>
      <c r="B14" s="84" t="s">
        <v>1449</v>
      </c>
      <c r="C14" s="85">
        <v>2369.417102</v>
      </c>
      <c r="D14" s="85">
        <v>2369.417102</v>
      </c>
    </row>
    <row r="15" s="56" customFormat="1" spans="1:4">
      <c r="A15" s="86" t="s">
        <v>1440</v>
      </c>
      <c r="B15" s="84" t="s">
        <v>1450</v>
      </c>
      <c r="C15" s="85">
        <v>2133.275102</v>
      </c>
      <c r="D15" s="85">
        <v>2133.275102</v>
      </c>
    </row>
    <row r="16" s="56" customFormat="1" spans="1:4">
      <c r="A16" s="86" t="s">
        <v>1442</v>
      </c>
      <c r="B16" s="84" t="s">
        <v>1451</v>
      </c>
      <c r="C16" s="85">
        <v>236.142</v>
      </c>
      <c r="D16" s="85">
        <v>236.142</v>
      </c>
    </row>
    <row r="17" s="56" customFormat="1" spans="1:4">
      <c r="A17" s="83" t="s">
        <v>1452</v>
      </c>
      <c r="B17" s="84" t="s">
        <v>1453</v>
      </c>
      <c r="C17" s="85">
        <v>10582</v>
      </c>
      <c r="D17" s="85">
        <v>10582</v>
      </c>
    </row>
    <row r="18" s="56" customFormat="1" spans="1:4">
      <c r="A18" s="86" t="s">
        <v>1440</v>
      </c>
      <c r="B18" s="84" t="s">
        <v>1454</v>
      </c>
      <c r="C18" s="85">
        <v>9582</v>
      </c>
      <c r="D18" s="85">
        <v>9582</v>
      </c>
    </row>
    <row r="19" s="56" customFormat="1" spans="1:4">
      <c r="A19" s="86" t="s">
        <v>1455</v>
      </c>
      <c r="B19" s="84"/>
      <c r="C19" s="85">
        <v>9582</v>
      </c>
      <c r="D19" s="85">
        <v>9582</v>
      </c>
    </row>
    <row r="20" s="56" customFormat="1" spans="1:4">
      <c r="A20" s="86" t="s">
        <v>1456</v>
      </c>
      <c r="B20" s="84" t="s">
        <v>1457</v>
      </c>
      <c r="C20" s="85">
        <v>0</v>
      </c>
      <c r="D20" s="85">
        <v>0</v>
      </c>
    </row>
    <row r="21" s="56" customFormat="1" spans="1:4">
      <c r="A21" s="86" t="s">
        <v>1442</v>
      </c>
      <c r="B21" s="84" t="s">
        <v>1458</v>
      </c>
      <c r="C21" s="85">
        <v>1000</v>
      </c>
      <c r="D21" s="85">
        <v>1000</v>
      </c>
    </row>
    <row r="22" s="56" customFormat="1" spans="1:4">
      <c r="A22" s="86" t="s">
        <v>1455</v>
      </c>
      <c r="B22" s="84"/>
      <c r="C22" s="85">
        <v>1000</v>
      </c>
      <c r="D22" s="85">
        <v>1000</v>
      </c>
    </row>
    <row r="23" s="56" customFormat="1" spans="1:4">
      <c r="A23" s="86" t="s">
        <v>1459</v>
      </c>
      <c r="B23" s="84" t="s">
        <v>1460</v>
      </c>
      <c r="C23" s="85">
        <v>0</v>
      </c>
      <c r="D23" s="85">
        <v>0</v>
      </c>
    </row>
    <row r="24" s="56" customFormat="1" spans="1:4">
      <c r="A24" s="83" t="s">
        <v>1461</v>
      </c>
      <c r="B24" s="84" t="s">
        <v>1462</v>
      </c>
      <c r="C24" s="85">
        <v>3448.057102</v>
      </c>
      <c r="D24" s="85">
        <v>3448.057102</v>
      </c>
    </row>
    <row r="25" s="56" customFormat="1" spans="1:4">
      <c r="A25" s="86" t="s">
        <v>1440</v>
      </c>
      <c r="B25" s="84" t="s">
        <v>1463</v>
      </c>
      <c r="C25" s="85">
        <v>2160.505102</v>
      </c>
      <c r="D25" s="85">
        <v>2160.505102</v>
      </c>
    </row>
    <row r="26" s="56" customFormat="1" spans="1:4">
      <c r="A26" s="86" t="s">
        <v>1442</v>
      </c>
      <c r="B26" s="84" t="s">
        <v>1464</v>
      </c>
      <c r="C26" s="85">
        <v>1287.552</v>
      </c>
      <c r="D26" s="85">
        <v>1287.552</v>
      </c>
    </row>
    <row r="27" s="58" customFormat="1" ht="70" customHeight="1" spans="1:4">
      <c r="A27" s="87" t="s">
        <v>1465</v>
      </c>
      <c r="B27" s="87"/>
      <c r="C27" s="87"/>
      <c r="D27" s="87"/>
    </row>
    <row r="28" s="56" customFormat="1" ht="25" customHeight="1" spans="1:4">
      <c r="A28" s="88"/>
      <c r="B28" s="88"/>
      <c r="C28" s="88"/>
      <c r="D28" s="88"/>
    </row>
  </sheetData>
  <mergeCells count="3">
    <mergeCell ref="A3:D3"/>
    <mergeCell ref="A27:D27"/>
    <mergeCell ref="A28:D28"/>
  </mergeCells>
  <printOptions horizontalCentered="1"/>
  <pageMargins left="0.709027777777778" right="0.709027777777778" top="0.393055555555556" bottom="0.75" header="0.309027777777778" footer="0.309027777777778"/>
  <pageSetup paperSize="9" fitToHeight="200" orientation="portrait" horizontalDpi="600" verticalDpi="600"/>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F20"/>
  <sheetViews>
    <sheetView workbookViewId="0">
      <selection activeCell="D21" sqref="D21"/>
    </sheetView>
  </sheetViews>
  <sheetFormatPr defaultColWidth="8.88333333333333" defaultRowHeight="13.5" outlineLevelCol="5"/>
  <cols>
    <col min="1" max="1" width="8.88333333333333" style="56"/>
    <col min="2" max="2" width="49.375" style="56" customWidth="1"/>
    <col min="3" max="6" width="20.625" style="56" customWidth="1"/>
    <col min="7" max="16384" width="8.88333333333333" style="56"/>
  </cols>
  <sheetData>
    <row r="1" s="56" customFormat="1" spans="1:1">
      <c r="A1" s="69"/>
    </row>
    <row r="2" s="56" customFormat="1" ht="45" customHeight="1" spans="1:6">
      <c r="A2" s="59" t="s">
        <v>1466</v>
      </c>
      <c r="B2" s="59"/>
      <c r="C2" s="59"/>
      <c r="D2" s="59"/>
      <c r="E2" s="59"/>
      <c r="F2" s="59"/>
    </row>
    <row r="3" s="57" customFormat="1" ht="18" customHeight="1" spans="2:6">
      <c r="B3" s="70" t="s">
        <v>2</v>
      </c>
      <c r="C3" s="71"/>
      <c r="D3" s="71"/>
      <c r="E3" s="71"/>
      <c r="F3" s="71"/>
    </row>
    <row r="4" s="57" customFormat="1" ht="18.75" spans="1:6">
      <c r="A4" s="62" t="s">
        <v>3</v>
      </c>
      <c r="B4" s="62"/>
      <c r="C4" s="63" t="s">
        <v>1389</v>
      </c>
      <c r="D4" s="63" t="s">
        <v>1436</v>
      </c>
      <c r="E4" s="63" t="s">
        <v>1437</v>
      </c>
      <c r="F4" s="63" t="s">
        <v>1467</v>
      </c>
    </row>
    <row r="5" s="57" customFormat="1" ht="18.75" spans="1:6">
      <c r="A5" s="72" t="s">
        <v>1468</v>
      </c>
      <c r="B5" s="72"/>
      <c r="C5" s="65" t="s">
        <v>1390</v>
      </c>
      <c r="D5" s="73">
        <v>113700</v>
      </c>
      <c r="E5" s="73">
        <v>113700</v>
      </c>
      <c r="F5" s="74"/>
    </row>
    <row r="6" s="57" customFormat="1" ht="18.75" spans="1:6">
      <c r="A6" s="75" t="s">
        <v>1469</v>
      </c>
      <c r="B6" s="75"/>
      <c r="C6" s="65" t="s">
        <v>1391</v>
      </c>
      <c r="D6" s="73">
        <v>73500</v>
      </c>
      <c r="E6" s="73">
        <v>73500</v>
      </c>
      <c r="F6" s="74"/>
    </row>
    <row r="7" s="57" customFormat="1" ht="18.75" spans="1:6">
      <c r="A7" s="75" t="s">
        <v>1470</v>
      </c>
      <c r="B7" s="75"/>
      <c r="C7" s="65" t="s">
        <v>1392</v>
      </c>
      <c r="D7" s="73">
        <v>40200</v>
      </c>
      <c r="E7" s="73">
        <v>40200</v>
      </c>
      <c r="F7" s="74"/>
    </row>
    <row r="8" s="57" customFormat="1" ht="18.75" spans="1:6">
      <c r="A8" s="76" t="s">
        <v>1471</v>
      </c>
      <c r="B8" s="76"/>
      <c r="C8" s="65" t="s">
        <v>1393</v>
      </c>
      <c r="D8" s="73">
        <v>121700</v>
      </c>
      <c r="E8" s="73">
        <v>121700</v>
      </c>
      <c r="F8" s="74"/>
    </row>
    <row r="9" s="57" customFormat="1" ht="18.75" spans="1:6">
      <c r="A9" s="75" t="s">
        <v>1469</v>
      </c>
      <c r="B9" s="75"/>
      <c r="C9" s="65" t="s">
        <v>1394</v>
      </c>
      <c r="D9" s="73">
        <v>73500</v>
      </c>
      <c r="E9" s="73">
        <v>73500</v>
      </c>
      <c r="F9" s="74"/>
    </row>
    <row r="10" s="57" customFormat="1" ht="18.75" spans="1:6">
      <c r="A10" s="75" t="s">
        <v>1470</v>
      </c>
      <c r="B10" s="75"/>
      <c r="C10" s="65" t="s">
        <v>1395</v>
      </c>
      <c r="D10" s="73">
        <v>48200</v>
      </c>
      <c r="E10" s="73">
        <v>48200</v>
      </c>
      <c r="F10" s="74"/>
    </row>
    <row r="11" s="58" customFormat="1" ht="41" customHeight="1" spans="1:6">
      <c r="A11" s="68" t="s">
        <v>1472</v>
      </c>
      <c r="B11" s="68"/>
      <c r="C11" s="68"/>
      <c r="D11" s="68"/>
      <c r="E11" s="68"/>
      <c r="F11" s="68"/>
    </row>
    <row r="14" s="56" customFormat="1" ht="19.5" spans="1:1">
      <c r="A14" s="77"/>
    </row>
    <row r="15" s="56" customFormat="1" ht="19" customHeight="1" spans="1:1">
      <c r="A15" s="78"/>
    </row>
    <row r="16" s="56" customFormat="1" ht="29" customHeight="1"/>
    <row r="17" s="56" customFormat="1" ht="29" customHeight="1"/>
    <row r="18" s="56" customFormat="1" ht="29" customHeight="1"/>
    <row r="19" s="56" customFormat="1" ht="29" customHeight="1"/>
    <row r="20" s="56" customFormat="1" ht="30" customHeight="1" spans="1:1">
      <c r="A20" s="78"/>
    </row>
  </sheetData>
  <mergeCells count="9">
    <mergeCell ref="A2:F2"/>
    <mergeCell ref="B3:F3"/>
    <mergeCell ref="A4:B4"/>
    <mergeCell ref="A6:B6"/>
    <mergeCell ref="A7:B7"/>
    <mergeCell ref="A8:B8"/>
    <mergeCell ref="A9:B9"/>
    <mergeCell ref="A10:B10"/>
    <mergeCell ref="A11:F11"/>
  </mergeCells>
  <printOptions horizontalCentered="1"/>
  <pageMargins left="0.709027777777778" right="0.709027777777778" top="1.10138888888889" bottom="0.75" header="0.309027777777778" footer="0.309027777777778"/>
  <pageSetup paperSize="9" scale="95" fitToHeight="200" orientation="landscape" horizontalDpi="600" verticalDpi="600"/>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F7"/>
  <sheetViews>
    <sheetView workbookViewId="0">
      <selection activeCell="C18" sqref="C17:C18"/>
    </sheetView>
  </sheetViews>
  <sheetFormatPr defaultColWidth="8.88333333333333" defaultRowHeight="13.5" outlineLevelRow="6" outlineLevelCol="5"/>
  <cols>
    <col min="1" max="1" width="8.88333333333333" style="56"/>
    <col min="2" max="6" width="24.2166666666667" style="56" customWidth="1"/>
    <col min="7" max="16384" width="8.88333333333333" style="56"/>
  </cols>
  <sheetData>
    <row r="1" s="56" customFormat="1" ht="24" customHeight="1"/>
    <row r="2" s="56" customFormat="1" ht="27" spans="1:6">
      <c r="A2" s="59" t="s">
        <v>1473</v>
      </c>
      <c r="B2" s="60"/>
      <c r="C2" s="60"/>
      <c r="D2" s="60"/>
      <c r="E2" s="60"/>
      <c r="F2" s="60"/>
    </row>
    <row r="3" s="56" customFormat="1" ht="23" customHeight="1" spans="1:6">
      <c r="A3" s="61" t="s">
        <v>2</v>
      </c>
      <c r="B3" s="61"/>
      <c r="C3" s="61"/>
      <c r="D3" s="61"/>
      <c r="E3" s="61"/>
      <c r="F3" s="61"/>
    </row>
    <row r="4" s="57" customFormat="1" ht="30" customHeight="1" spans="1:6">
      <c r="A4" s="62" t="s">
        <v>1474</v>
      </c>
      <c r="B4" s="63" t="s">
        <v>1343</v>
      </c>
      <c r="C4" s="63" t="s">
        <v>1475</v>
      </c>
      <c r="D4" s="63" t="s">
        <v>1476</v>
      </c>
      <c r="E4" s="63" t="s">
        <v>1477</v>
      </c>
      <c r="F4" s="63" t="s">
        <v>1478</v>
      </c>
    </row>
    <row r="5" s="57" customFormat="1" ht="45" customHeight="1" spans="1:6">
      <c r="A5" s="64">
        <v>1</v>
      </c>
      <c r="B5" s="65" t="s">
        <v>1479</v>
      </c>
      <c r="C5" s="66" t="s">
        <v>1480</v>
      </c>
      <c r="D5" s="66" t="s">
        <v>1481</v>
      </c>
      <c r="E5" s="66" t="s">
        <v>1482</v>
      </c>
      <c r="F5" s="67">
        <v>5000</v>
      </c>
    </row>
    <row r="6" s="57" customFormat="1" ht="45" customHeight="1" spans="1:6">
      <c r="A6" s="64">
        <v>2</v>
      </c>
      <c r="B6" s="65" t="s">
        <v>1483</v>
      </c>
      <c r="C6" s="66" t="s">
        <v>1484</v>
      </c>
      <c r="D6" s="66" t="s">
        <v>1485</v>
      </c>
      <c r="E6" s="66" t="s">
        <v>1482</v>
      </c>
      <c r="F6" s="67">
        <v>3000</v>
      </c>
    </row>
    <row r="7" s="58" customFormat="1" ht="33" customHeight="1" spans="1:6">
      <c r="A7" s="68" t="s">
        <v>1486</v>
      </c>
      <c r="B7" s="68"/>
      <c r="C7" s="68"/>
      <c r="D7" s="68"/>
      <c r="E7" s="68"/>
      <c r="F7" s="68"/>
    </row>
  </sheetData>
  <mergeCells count="3">
    <mergeCell ref="A2:F2"/>
    <mergeCell ref="A3:F3"/>
    <mergeCell ref="A7:F7"/>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fitToPage="1"/>
  </sheetPr>
  <dimension ref="A1:H61"/>
  <sheetViews>
    <sheetView topLeftCell="A4" workbookViewId="0">
      <selection activeCell="K13" sqref="K13"/>
    </sheetView>
  </sheetViews>
  <sheetFormatPr defaultColWidth="8" defaultRowHeight="12" outlineLevelCol="7"/>
  <cols>
    <col min="1" max="1" width="25.375" style="11"/>
    <col min="2" max="6" width="20.625" style="11" customWidth="1"/>
    <col min="7" max="7" width="23.25" style="11" customWidth="1"/>
    <col min="8" max="8" width="17.625" style="11" customWidth="1"/>
    <col min="9" max="16384" width="8" style="11"/>
  </cols>
  <sheetData>
    <row r="1" s="11" customFormat="1" spans="8:8">
      <c r="H1" s="14"/>
    </row>
    <row r="2" s="11" customFormat="1" ht="39" customHeight="1" spans="1:8">
      <c r="A2" s="15" t="s">
        <v>1487</v>
      </c>
      <c r="B2" s="15"/>
      <c r="C2" s="15"/>
      <c r="D2" s="15"/>
      <c r="E2" s="15"/>
      <c r="F2" s="15"/>
      <c r="G2" s="15"/>
      <c r="H2" s="15"/>
    </row>
    <row r="3" s="11" customFormat="1" ht="23" customHeight="1" spans="1:1">
      <c r="A3" s="16" t="s">
        <v>1488</v>
      </c>
    </row>
    <row r="4" s="12" customFormat="1" ht="37.5" spans="1:8">
      <c r="A4" s="17" t="s">
        <v>1489</v>
      </c>
      <c r="B4" s="17" t="s">
        <v>1490</v>
      </c>
      <c r="C4" s="17" t="s">
        <v>1491</v>
      </c>
      <c r="D4" s="17" t="s">
        <v>1492</v>
      </c>
      <c r="E4" s="17" t="s">
        <v>1493</v>
      </c>
      <c r="F4" s="17" t="s">
        <v>1494</v>
      </c>
      <c r="G4" s="17" t="s">
        <v>1495</v>
      </c>
      <c r="H4" s="17" t="s">
        <v>1496</v>
      </c>
    </row>
    <row r="5" s="11" customFormat="1" ht="18.75" spans="1:8">
      <c r="A5" s="18">
        <v>1</v>
      </c>
      <c r="B5" s="18">
        <v>2</v>
      </c>
      <c r="C5" s="18">
        <v>3</v>
      </c>
      <c r="D5" s="18">
        <v>4</v>
      </c>
      <c r="E5" s="18">
        <v>5</v>
      </c>
      <c r="F5" s="18">
        <v>6</v>
      </c>
      <c r="G5" s="18">
        <v>7</v>
      </c>
      <c r="H5" s="18">
        <v>8</v>
      </c>
    </row>
    <row r="6" s="11" customFormat="1" spans="1:8">
      <c r="A6" s="19" t="s">
        <v>1497</v>
      </c>
      <c r="B6" s="19"/>
      <c r="C6" s="20"/>
      <c r="D6" s="20"/>
      <c r="E6" s="20"/>
      <c r="F6" s="20"/>
      <c r="G6" s="20"/>
      <c r="H6" s="20"/>
    </row>
    <row r="7" s="11" customFormat="1" ht="24" spans="1:8">
      <c r="A7" s="21" t="s">
        <v>1498</v>
      </c>
      <c r="B7" s="22" t="s">
        <v>1499</v>
      </c>
      <c r="C7" s="23" t="s">
        <v>1500</v>
      </c>
      <c r="D7" s="23" t="s">
        <v>1501</v>
      </c>
      <c r="E7" s="23" t="s">
        <v>1502</v>
      </c>
      <c r="F7" s="23" t="s">
        <v>1503</v>
      </c>
      <c r="G7" s="21" t="s">
        <v>1504</v>
      </c>
      <c r="H7" s="21"/>
    </row>
    <row r="8" s="11" customFormat="1" ht="36" spans="1:8">
      <c r="A8" s="21"/>
      <c r="B8" s="22"/>
      <c r="C8" s="23" t="s">
        <v>1500</v>
      </c>
      <c r="D8" s="23" t="s">
        <v>1505</v>
      </c>
      <c r="E8" s="23" t="s">
        <v>1506</v>
      </c>
      <c r="F8" s="23" t="s">
        <v>1507</v>
      </c>
      <c r="G8" s="23" t="s">
        <v>1508</v>
      </c>
      <c r="H8" s="23"/>
    </row>
    <row r="9" s="13" customFormat="1" ht="48" spans="1:8">
      <c r="A9" s="21"/>
      <c r="B9" s="22"/>
      <c r="C9" s="23" t="s">
        <v>1509</v>
      </c>
      <c r="D9" s="23" t="s">
        <v>1510</v>
      </c>
      <c r="E9" s="23" t="s">
        <v>1511</v>
      </c>
      <c r="F9" s="23" t="s">
        <v>1512</v>
      </c>
      <c r="G9" s="23" t="s">
        <v>1513</v>
      </c>
      <c r="H9" s="23"/>
    </row>
    <row r="10" s="11" customFormat="1" spans="1:8">
      <c r="A10" s="24" t="s">
        <v>1514</v>
      </c>
      <c r="B10" s="19"/>
      <c r="C10" s="24"/>
      <c r="D10" s="24"/>
      <c r="E10" s="20"/>
      <c r="F10" s="20"/>
      <c r="G10" s="20"/>
      <c r="H10" s="20"/>
    </row>
    <row r="11" s="11" customFormat="1" ht="48" spans="1:8">
      <c r="A11" s="25" t="s">
        <v>1515</v>
      </c>
      <c r="B11" s="19" t="s">
        <v>1516</v>
      </c>
      <c r="C11" s="20" t="s">
        <v>1500</v>
      </c>
      <c r="D11" s="20" t="s">
        <v>1501</v>
      </c>
      <c r="E11" s="24" t="s">
        <v>1517</v>
      </c>
      <c r="F11" s="19" t="s">
        <v>1518</v>
      </c>
      <c r="G11" s="24" t="s">
        <v>1519</v>
      </c>
      <c r="H11" s="20"/>
    </row>
    <row r="12" s="11" customFormat="1" ht="48" spans="1:8">
      <c r="A12" s="26"/>
      <c r="B12" s="19"/>
      <c r="C12" s="20"/>
      <c r="D12" s="20" t="s">
        <v>1520</v>
      </c>
      <c r="E12" s="24" t="s">
        <v>1521</v>
      </c>
      <c r="F12" s="19" t="s">
        <v>1522</v>
      </c>
      <c r="G12" s="24" t="s">
        <v>1519</v>
      </c>
      <c r="H12" s="20"/>
    </row>
    <row r="13" ht="48" spans="1:8">
      <c r="A13" s="26"/>
      <c r="B13" s="19"/>
      <c r="C13" s="20"/>
      <c r="D13" s="20" t="s">
        <v>1505</v>
      </c>
      <c r="E13" s="24" t="s">
        <v>1523</v>
      </c>
      <c r="F13" s="27">
        <v>44561</v>
      </c>
      <c r="G13" s="24" t="s">
        <v>1519</v>
      </c>
      <c r="H13" s="20"/>
    </row>
    <row r="14" ht="48" spans="1:8">
      <c r="A14" s="26"/>
      <c r="B14" s="19"/>
      <c r="C14" s="20" t="s">
        <v>1509</v>
      </c>
      <c r="D14" s="20" t="s">
        <v>1524</v>
      </c>
      <c r="E14" s="24" t="s">
        <v>1525</v>
      </c>
      <c r="F14" s="19" t="s">
        <v>1526</v>
      </c>
      <c r="G14" s="24" t="s">
        <v>1519</v>
      </c>
      <c r="H14" s="20"/>
    </row>
    <row r="15" ht="48" spans="1:8">
      <c r="A15" s="26"/>
      <c r="B15" s="19"/>
      <c r="C15" s="20"/>
      <c r="D15" s="20" t="s">
        <v>1527</v>
      </c>
      <c r="E15" s="24" t="s">
        <v>1528</v>
      </c>
      <c r="F15" s="19" t="s">
        <v>1529</v>
      </c>
      <c r="G15" s="24" t="s">
        <v>1519</v>
      </c>
      <c r="H15" s="20"/>
    </row>
    <row r="16" ht="48" spans="1:8">
      <c r="A16" s="26"/>
      <c r="B16" s="19"/>
      <c r="C16" s="20"/>
      <c r="D16" s="20" t="s">
        <v>1510</v>
      </c>
      <c r="E16" s="24" t="s">
        <v>1530</v>
      </c>
      <c r="F16" s="19" t="s">
        <v>1531</v>
      </c>
      <c r="G16" s="24" t="s">
        <v>1519</v>
      </c>
      <c r="H16" s="20"/>
    </row>
    <row r="17" spans="1:8">
      <c r="A17" s="28"/>
      <c r="B17" s="19"/>
      <c r="C17" s="20"/>
      <c r="D17" s="20" t="s">
        <v>1532</v>
      </c>
      <c r="E17" s="24" t="s">
        <v>1533</v>
      </c>
      <c r="F17" s="19" t="s">
        <v>1534</v>
      </c>
      <c r="G17" s="24" t="s">
        <v>1535</v>
      </c>
      <c r="H17" s="20"/>
    </row>
    <row r="18" spans="1:8">
      <c r="A18" s="29" t="s">
        <v>1536</v>
      </c>
      <c r="B18" s="30"/>
      <c r="C18" s="29"/>
      <c r="D18" s="29"/>
      <c r="E18" s="29"/>
      <c r="F18" s="29"/>
      <c r="G18" s="29"/>
      <c r="H18" s="29"/>
    </row>
    <row r="19" ht="33.75" spans="1:8">
      <c r="A19" s="31" t="s">
        <v>1537</v>
      </c>
      <c r="B19" s="32" t="s">
        <v>1538</v>
      </c>
      <c r="C19" s="20" t="s">
        <v>1500</v>
      </c>
      <c r="D19" s="20" t="s">
        <v>1501</v>
      </c>
      <c r="E19" s="24" t="s">
        <v>1539</v>
      </c>
      <c r="F19" s="19" t="s">
        <v>1540</v>
      </c>
      <c r="G19" s="33" t="s">
        <v>1541</v>
      </c>
      <c r="H19" s="29"/>
    </row>
    <row r="20" ht="33.75" spans="1:8">
      <c r="A20" s="34"/>
      <c r="B20" s="35"/>
      <c r="C20" s="20"/>
      <c r="D20" s="20" t="s">
        <v>1520</v>
      </c>
      <c r="E20" s="24" t="s">
        <v>1521</v>
      </c>
      <c r="F20" s="19" t="s">
        <v>1542</v>
      </c>
      <c r="G20" s="33" t="s">
        <v>1541</v>
      </c>
      <c r="H20" s="29"/>
    </row>
    <row r="21" ht="33.75" spans="1:8">
      <c r="A21" s="34"/>
      <c r="B21" s="35"/>
      <c r="C21" s="20"/>
      <c r="D21" s="20" t="s">
        <v>1505</v>
      </c>
      <c r="E21" s="24" t="s">
        <v>1523</v>
      </c>
      <c r="F21" s="27">
        <v>44105</v>
      </c>
      <c r="G21" s="33" t="s">
        <v>1541</v>
      </c>
      <c r="H21" s="29"/>
    </row>
    <row r="22" ht="36" spans="1:8">
      <c r="A22" s="34"/>
      <c r="B22" s="35"/>
      <c r="C22" s="20" t="s">
        <v>1509</v>
      </c>
      <c r="D22" s="20" t="s">
        <v>1510</v>
      </c>
      <c r="E22" s="24" t="s">
        <v>1543</v>
      </c>
      <c r="F22" s="19" t="s">
        <v>1544</v>
      </c>
      <c r="G22" s="33" t="s">
        <v>1541</v>
      </c>
      <c r="H22" s="29"/>
    </row>
    <row r="23" ht="84" spans="1:8">
      <c r="A23" s="34"/>
      <c r="B23" s="35"/>
      <c r="C23" s="20"/>
      <c r="D23" s="20" t="s">
        <v>1545</v>
      </c>
      <c r="E23" s="24" t="s">
        <v>1530</v>
      </c>
      <c r="F23" s="19" t="s">
        <v>1546</v>
      </c>
      <c r="G23" s="33" t="s">
        <v>1541</v>
      </c>
      <c r="H23" s="29"/>
    </row>
    <row r="24" spans="1:8">
      <c r="A24" s="36"/>
      <c r="B24" s="37"/>
      <c r="C24" s="20"/>
      <c r="D24" s="20" t="s">
        <v>1532</v>
      </c>
      <c r="E24" s="24" t="s">
        <v>1533</v>
      </c>
      <c r="F24" s="19" t="s">
        <v>1534</v>
      </c>
      <c r="G24" s="24" t="s">
        <v>1535</v>
      </c>
      <c r="H24" s="29"/>
    </row>
    <row r="25" ht="84" spans="1:8">
      <c r="A25" s="31" t="s">
        <v>1547</v>
      </c>
      <c r="B25" s="32" t="s">
        <v>1548</v>
      </c>
      <c r="C25" s="20" t="s">
        <v>1500</v>
      </c>
      <c r="D25" s="20" t="s">
        <v>1501</v>
      </c>
      <c r="E25" s="24" t="s">
        <v>1549</v>
      </c>
      <c r="F25" s="19" t="s">
        <v>1550</v>
      </c>
      <c r="G25" s="33" t="s">
        <v>1551</v>
      </c>
      <c r="H25" s="29"/>
    </row>
    <row r="26" ht="45" spans="1:8">
      <c r="A26" s="34"/>
      <c r="B26" s="35"/>
      <c r="C26" s="20"/>
      <c r="D26" s="20" t="s">
        <v>1520</v>
      </c>
      <c r="E26" s="24" t="s">
        <v>1521</v>
      </c>
      <c r="F26" s="38" t="s">
        <v>1552</v>
      </c>
      <c r="G26" s="33" t="s">
        <v>1551</v>
      </c>
      <c r="H26" s="29"/>
    </row>
    <row r="27" ht="45" spans="1:8">
      <c r="A27" s="34"/>
      <c r="B27" s="35"/>
      <c r="C27" s="20"/>
      <c r="D27" s="20" t="s">
        <v>1505</v>
      </c>
      <c r="E27" s="24" t="s">
        <v>1523</v>
      </c>
      <c r="F27" s="27">
        <v>54788</v>
      </c>
      <c r="G27" s="33" t="s">
        <v>1551</v>
      </c>
      <c r="H27" s="29"/>
    </row>
    <row r="28" ht="45" spans="1:8">
      <c r="A28" s="34"/>
      <c r="B28" s="35"/>
      <c r="C28" s="20" t="s">
        <v>1509</v>
      </c>
      <c r="D28" s="20" t="s">
        <v>1510</v>
      </c>
      <c r="E28" s="24" t="s">
        <v>1543</v>
      </c>
      <c r="F28" s="19" t="s">
        <v>1553</v>
      </c>
      <c r="G28" s="33" t="s">
        <v>1551</v>
      </c>
      <c r="H28" s="29"/>
    </row>
    <row r="29" ht="45" spans="1:8">
      <c r="A29" s="34"/>
      <c r="B29" s="35"/>
      <c r="C29" s="20"/>
      <c r="D29" s="20" t="s">
        <v>1545</v>
      </c>
      <c r="E29" s="24" t="s">
        <v>1530</v>
      </c>
      <c r="F29" s="19" t="s">
        <v>1554</v>
      </c>
      <c r="G29" s="33" t="s">
        <v>1551</v>
      </c>
      <c r="H29" s="29"/>
    </row>
    <row r="30" spans="1:8">
      <c r="A30" s="36"/>
      <c r="B30" s="37"/>
      <c r="C30" s="20"/>
      <c r="D30" s="20" t="s">
        <v>1532</v>
      </c>
      <c r="E30" s="24" t="s">
        <v>1533</v>
      </c>
      <c r="F30" s="19" t="s">
        <v>1534</v>
      </c>
      <c r="G30" s="24" t="s">
        <v>1535</v>
      </c>
      <c r="H30" s="29"/>
    </row>
    <row r="31" spans="1:8">
      <c r="A31" s="29" t="s">
        <v>1555</v>
      </c>
      <c r="B31" s="30"/>
      <c r="C31" s="29"/>
      <c r="D31" s="29"/>
      <c r="E31" s="29"/>
      <c r="F31" s="29"/>
      <c r="G31" s="29"/>
      <c r="H31" s="29"/>
    </row>
    <row r="32" spans="1:8">
      <c r="A32" s="39" t="s">
        <v>1556</v>
      </c>
      <c r="B32" s="40" t="s">
        <v>1557</v>
      </c>
      <c r="C32" s="41" t="s">
        <v>1500</v>
      </c>
      <c r="D32" s="41" t="s">
        <v>1501</v>
      </c>
      <c r="E32" s="41" t="s">
        <v>1558</v>
      </c>
      <c r="F32" s="41" t="s">
        <v>1559</v>
      </c>
      <c r="G32" s="42" t="s">
        <v>1560</v>
      </c>
      <c r="H32" s="43"/>
    </row>
    <row r="33" spans="1:8">
      <c r="A33" s="39"/>
      <c r="B33" s="40"/>
      <c r="C33" s="41" t="s">
        <v>1500</v>
      </c>
      <c r="D33" s="41" t="s">
        <v>1561</v>
      </c>
      <c r="E33" s="41" t="s">
        <v>1562</v>
      </c>
      <c r="F33" s="44" t="s">
        <v>1563</v>
      </c>
      <c r="G33" s="42" t="s">
        <v>1560</v>
      </c>
      <c r="H33" s="43"/>
    </row>
    <row r="34" spans="1:8">
      <c r="A34" s="39"/>
      <c r="B34" s="40"/>
      <c r="C34" s="41" t="s">
        <v>1500</v>
      </c>
      <c r="D34" s="41" t="s">
        <v>1564</v>
      </c>
      <c r="E34" s="41" t="s">
        <v>1520</v>
      </c>
      <c r="F34" s="41" t="s">
        <v>1565</v>
      </c>
      <c r="G34" s="42" t="s">
        <v>1560</v>
      </c>
      <c r="H34" s="43"/>
    </row>
    <row r="35" ht="36" spans="1:8">
      <c r="A35" s="39"/>
      <c r="B35" s="40"/>
      <c r="C35" s="41" t="s">
        <v>1509</v>
      </c>
      <c r="D35" s="41" t="s">
        <v>1510</v>
      </c>
      <c r="E35" s="41" t="s">
        <v>1566</v>
      </c>
      <c r="F35" s="44" t="s">
        <v>1567</v>
      </c>
      <c r="G35" s="42" t="s">
        <v>1560</v>
      </c>
      <c r="H35" s="43"/>
    </row>
    <row r="36" ht="72" spans="1:8">
      <c r="A36" s="39"/>
      <c r="B36" s="40"/>
      <c r="C36" s="41" t="s">
        <v>1509</v>
      </c>
      <c r="D36" s="41" t="s">
        <v>1545</v>
      </c>
      <c r="E36" s="41" t="s">
        <v>1568</v>
      </c>
      <c r="F36" s="44" t="s">
        <v>1569</v>
      </c>
      <c r="G36" s="42" t="s">
        <v>1560</v>
      </c>
      <c r="H36" s="43"/>
    </row>
    <row r="37" spans="1:8">
      <c r="A37" s="39"/>
      <c r="B37" s="40"/>
      <c r="C37" s="41" t="s">
        <v>1509</v>
      </c>
      <c r="D37" s="41" t="s">
        <v>1532</v>
      </c>
      <c r="E37" s="41" t="s">
        <v>1533</v>
      </c>
      <c r="F37" s="45">
        <f>100%</f>
        <v>1</v>
      </c>
      <c r="G37" s="24" t="s">
        <v>1535</v>
      </c>
      <c r="H37" s="43"/>
    </row>
    <row r="38" spans="1:8">
      <c r="A38" s="29" t="s">
        <v>1570</v>
      </c>
      <c r="B38" s="30"/>
      <c r="C38" s="29"/>
      <c r="D38" s="29"/>
      <c r="E38" s="29"/>
      <c r="F38" s="29"/>
      <c r="G38" s="43"/>
      <c r="H38" s="43"/>
    </row>
    <row r="39" spans="1:8">
      <c r="A39" s="31" t="s">
        <v>1571</v>
      </c>
      <c r="B39" s="46" t="s">
        <v>1572</v>
      </c>
      <c r="C39" s="43" t="s">
        <v>1500</v>
      </c>
      <c r="D39" s="43" t="s">
        <v>1501</v>
      </c>
      <c r="E39" s="29" t="s">
        <v>1573</v>
      </c>
      <c r="F39" s="47" t="s">
        <v>1574</v>
      </c>
      <c r="G39" s="43" t="s">
        <v>1575</v>
      </c>
      <c r="H39" s="43"/>
    </row>
    <row r="40" ht="24" spans="1:8">
      <c r="A40" s="34"/>
      <c r="B40" s="48"/>
      <c r="C40" s="43" t="s">
        <v>1500</v>
      </c>
      <c r="D40" s="43" t="s">
        <v>1505</v>
      </c>
      <c r="E40" s="29" t="s">
        <v>1576</v>
      </c>
      <c r="F40" s="43" t="s">
        <v>1577</v>
      </c>
      <c r="G40" s="43" t="s">
        <v>1575</v>
      </c>
      <c r="H40" s="43"/>
    </row>
    <row r="41" ht="24" spans="1:8">
      <c r="A41" s="34"/>
      <c r="B41" s="48"/>
      <c r="C41" s="43" t="s">
        <v>1509</v>
      </c>
      <c r="D41" s="43" t="s">
        <v>1510</v>
      </c>
      <c r="E41" s="29" t="s">
        <v>1578</v>
      </c>
      <c r="F41" s="43" t="s">
        <v>1579</v>
      </c>
      <c r="G41" s="43" t="s">
        <v>1575</v>
      </c>
      <c r="H41" s="43"/>
    </row>
    <row r="42" spans="1:8">
      <c r="A42" s="34"/>
      <c r="B42" s="48"/>
      <c r="C42" s="43" t="s">
        <v>1509</v>
      </c>
      <c r="D42" s="43" t="s">
        <v>1545</v>
      </c>
      <c r="E42" s="49" t="s">
        <v>1580</v>
      </c>
      <c r="F42" s="29" t="s">
        <v>1581</v>
      </c>
      <c r="G42" s="43" t="s">
        <v>1575</v>
      </c>
      <c r="H42" s="43"/>
    </row>
    <row r="43" spans="1:8">
      <c r="A43" s="36"/>
      <c r="B43" s="50"/>
      <c r="C43" s="43" t="s">
        <v>1509</v>
      </c>
      <c r="D43" s="43" t="s">
        <v>1532</v>
      </c>
      <c r="E43" s="43" t="s">
        <v>1533</v>
      </c>
      <c r="F43" s="43" t="s">
        <v>1582</v>
      </c>
      <c r="G43" s="24" t="s">
        <v>1535</v>
      </c>
      <c r="H43" s="43"/>
    </row>
    <row r="44" spans="1:8">
      <c r="A44" s="29" t="s">
        <v>1583</v>
      </c>
      <c r="B44" s="30"/>
      <c r="C44" s="29"/>
      <c r="D44" s="29"/>
      <c r="E44" s="29"/>
      <c r="F44" s="29"/>
      <c r="G44" s="43"/>
      <c r="H44" s="43"/>
    </row>
    <row r="45" ht="60" spans="1:8">
      <c r="A45" s="51" t="s">
        <v>1584</v>
      </c>
      <c r="B45" s="46" t="s">
        <v>1585</v>
      </c>
      <c r="C45" s="43" t="s">
        <v>1500</v>
      </c>
      <c r="D45" s="43" t="s">
        <v>1501</v>
      </c>
      <c r="E45" s="43" t="s">
        <v>1586</v>
      </c>
      <c r="F45" s="43" t="s">
        <v>1587</v>
      </c>
      <c r="G45" s="43" t="s">
        <v>1588</v>
      </c>
      <c r="H45" s="43"/>
    </row>
    <row r="46" ht="60" spans="1:8">
      <c r="A46" s="52"/>
      <c r="B46" s="48"/>
      <c r="C46" s="43" t="s">
        <v>1500</v>
      </c>
      <c r="D46" s="43" t="s">
        <v>1520</v>
      </c>
      <c r="E46" s="24" t="s">
        <v>1521</v>
      </c>
      <c r="F46" s="29" t="s">
        <v>1589</v>
      </c>
      <c r="G46" s="43" t="s">
        <v>1588</v>
      </c>
      <c r="H46" s="43"/>
    </row>
    <row r="47" ht="60" spans="1:8">
      <c r="A47" s="52"/>
      <c r="B47" s="48"/>
      <c r="C47" s="43" t="s">
        <v>1509</v>
      </c>
      <c r="D47" s="43" t="s">
        <v>1510</v>
      </c>
      <c r="E47" s="43" t="s">
        <v>1590</v>
      </c>
      <c r="F47" s="53" t="s">
        <v>1591</v>
      </c>
      <c r="G47" s="43" t="s">
        <v>1588</v>
      </c>
      <c r="H47" s="43"/>
    </row>
    <row r="48" ht="60" spans="1:8">
      <c r="A48" s="52"/>
      <c r="B48" s="48"/>
      <c r="C48" s="43" t="s">
        <v>1509</v>
      </c>
      <c r="D48" s="43" t="s">
        <v>1545</v>
      </c>
      <c r="E48" s="29" t="s">
        <v>1592</v>
      </c>
      <c r="F48" s="54" t="s">
        <v>1582</v>
      </c>
      <c r="G48" s="43" t="s">
        <v>1588</v>
      </c>
      <c r="H48" s="43"/>
    </row>
    <row r="49" spans="1:8">
      <c r="A49" s="55"/>
      <c r="B49" s="50"/>
      <c r="C49" s="43" t="s">
        <v>1509</v>
      </c>
      <c r="D49" s="43" t="s">
        <v>1532</v>
      </c>
      <c r="E49" s="43" t="s">
        <v>1533</v>
      </c>
      <c r="F49" s="29" t="s">
        <v>1593</v>
      </c>
      <c r="G49" s="43" t="s">
        <v>1594</v>
      </c>
      <c r="H49" s="43"/>
    </row>
    <row r="50" spans="1:8">
      <c r="A50" s="24" t="s">
        <v>1595</v>
      </c>
      <c r="B50" s="19"/>
      <c r="C50" s="24"/>
      <c r="D50" s="24"/>
      <c r="E50" s="20"/>
      <c r="F50" s="20"/>
      <c r="G50" s="20"/>
      <c r="H50" s="20"/>
    </row>
    <row r="51" ht="24" spans="1:8">
      <c r="A51" s="20" t="s">
        <v>1596</v>
      </c>
      <c r="B51" s="19" t="s">
        <v>1597</v>
      </c>
      <c r="C51" s="43" t="s">
        <v>1500</v>
      </c>
      <c r="D51" s="43" t="s">
        <v>1501</v>
      </c>
      <c r="E51" s="43" t="s">
        <v>1598</v>
      </c>
      <c r="F51" s="43" t="s">
        <v>1599</v>
      </c>
      <c r="G51" s="43" t="s">
        <v>1600</v>
      </c>
      <c r="H51" s="43"/>
    </row>
    <row r="52" spans="1:8">
      <c r="A52" s="20"/>
      <c r="B52" s="19"/>
      <c r="C52" s="43" t="s">
        <v>1500</v>
      </c>
      <c r="D52" s="43" t="s">
        <v>1520</v>
      </c>
      <c r="E52" s="43" t="s">
        <v>1521</v>
      </c>
      <c r="F52" s="43" t="s">
        <v>1601</v>
      </c>
      <c r="G52" s="43" t="s">
        <v>1600</v>
      </c>
      <c r="H52" s="43"/>
    </row>
    <row r="53" spans="1:8">
      <c r="A53" s="20"/>
      <c r="B53" s="19"/>
      <c r="C53" s="43" t="s">
        <v>1509</v>
      </c>
      <c r="D53" s="43" t="s">
        <v>1510</v>
      </c>
      <c r="E53" s="43" t="s">
        <v>1602</v>
      </c>
      <c r="F53" s="53">
        <v>1</v>
      </c>
      <c r="G53" s="43" t="s">
        <v>1603</v>
      </c>
      <c r="H53" s="43"/>
    </row>
    <row r="54" spans="1:8">
      <c r="A54" s="20"/>
      <c r="B54" s="19"/>
      <c r="C54" s="43" t="s">
        <v>1509</v>
      </c>
      <c r="D54" s="43" t="s">
        <v>1545</v>
      </c>
      <c r="E54" s="43" t="s">
        <v>1604</v>
      </c>
      <c r="F54" s="43" t="s">
        <v>1605</v>
      </c>
      <c r="G54" s="43" t="s">
        <v>1606</v>
      </c>
      <c r="H54" s="43"/>
    </row>
    <row r="55" spans="1:8">
      <c r="A55" s="20"/>
      <c r="B55" s="19"/>
      <c r="C55" s="43" t="s">
        <v>1509</v>
      </c>
      <c r="D55" s="43" t="s">
        <v>1532</v>
      </c>
      <c r="E55" s="43" t="s">
        <v>1533</v>
      </c>
      <c r="F55" s="43" t="s">
        <v>1593</v>
      </c>
      <c r="G55" s="43" t="s">
        <v>1607</v>
      </c>
      <c r="H55" s="43"/>
    </row>
    <row r="56" spans="1:8">
      <c r="A56" s="24" t="s">
        <v>1608</v>
      </c>
      <c r="B56" s="19"/>
      <c r="C56" s="24"/>
      <c r="D56" s="24"/>
      <c r="E56" s="20"/>
      <c r="F56" s="20"/>
      <c r="G56" s="20"/>
      <c r="H56" s="20"/>
    </row>
    <row r="57" ht="48" spans="1:8">
      <c r="A57" s="20" t="s">
        <v>1609</v>
      </c>
      <c r="B57" s="19" t="s">
        <v>1610</v>
      </c>
      <c r="C57" s="43" t="s">
        <v>1500</v>
      </c>
      <c r="D57" s="43" t="s">
        <v>1501</v>
      </c>
      <c r="E57" s="43" t="s">
        <v>1598</v>
      </c>
      <c r="F57" s="43" t="s">
        <v>1611</v>
      </c>
      <c r="G57" s="43" t="s">
        <v>1612</v>
      </c>
      <c r="H57" s="43"/>
    </row>
    <row r="58" ht="48" spans="1:8">
      <c r="A58" s="20"/>
      <c r="B58" s="19"/>
      <c r="C58" s="43" t="s">
        <v>1500</v>
      </c>
      <c r="D58" s="43" t="s">
        <v>1520</v>
      </c>
      <c r="E58" s="43" t="s">
        <v>1521</v>
      </c>
      <c r="F58" s="43" t="s">
        <v>1613</v>
      </c>
      <c r="G58" s="43" t="s">
        <v>1612</v>
      </c>
      <c r="H58" s="43"/>
    </row>
    <row r="59" ht="48" spans="1:8">
      <c r="A59" s="20"/>
      <c r="B59" s="19"/>
      <c r="C59" s="43" t="s">
        <v>1509</v>
      </c>
      <c r="D59" s="43" t="s">
        <v>1510</v>
      </c>
      <c r="E59" s="43" t="s">
        <v>1614</v>
      </c>
      <c r="F59" s="53" t="s">
        <v>1615</v>
      </c>
      <c r="G59" s="43" t="s">
        <v>1612</v>
      </c>
      <c r="H59" s="43"/>
    </row>
    <row r="60" ht="84" spans="1:8">
      <c r="A60" s="20"/>
      <c r="B60" s="19"/>
      <c r="C60" s="43" t="s">
        <v>1509</v>
      </c>
      <c r="D60" s="43" t="s">
        <v>1545</v>
      </c>
      <c r="E60" s="43" t="s">
        <v>1616</v>
      </c>
      <c r="F60" s="43" t="s">
        <v>1617</v>
      </c>
      <c r="G60" s="43" t="s">
        <v>1612</v>
      </c>
      <c r="H60" s="43"/>
    </row>
    <row r="61" spans="1:8">
      <c r="A61" s="20"/>
      <c r="B61" s="19"/>
      <c r="C61" s="43" t="s">
        <v>1509</v>
      </c>
      <c r="D61" s="43" t="s">
        <v>1532</v>
      </c>
      <c r="E61" s="43" t="s">
        <v>1533</v>
      </c>
      <c r="F61" s="43" t="s">
        <v>1593</v>
      </c>
      <c r="G61" s="43" t="s">
        <v>1607</v>
      </c>
      <c r="H61" s="43"/>
    </row>
  </sheetData>
  <mergeCells count="25">
    <mergeCell ref="A2:H2"/>
    <mergeCell ref="A7:A9"/>
    <mergeCell ref="A11:A17"/>
    <mergeCell ref="A19:A24"/>
    <mergeCell ref="A25:A30"/>
    <mergeCell ref="A32:A37"/>
    <mergeCell ref="A39:A43"/>
    <mergeCell ref="A45:A49"/>
    <mergeCell ref="A51:A55"/>
    <mergeCell ref="A57:A61"/>
    <mergeCell ref="B7:B9"/>
    <mergeCell ref="B11:B17"/>
    <mergeCell ref="B19:B24"/>
    <mergeCell ref="B25:B30"/>
    <mergeCell ref="B32:B37"/>
    <mergeCell ref="B39:B43"/>
    <mergeCell ref="B45:B49"/>
    <mergeCell ref="B51:B55"/>
    <mergeCell ref="B57:B61"/>
    <mergeCell ref="C11:C13"/>
    <mergeCell ref="C14:C17"/>
    <mergeCell ref="C19:C21"/>
    <mergeCell ref="C22:C24"/>
    <mergeCell ref="C25:C27"/>
    <mergeCell ref="C28:C30"/>
  </mergeCells>
  <pageMargins left="0.75" right="0.75" top="1" bottom="1" header="0.509027777777778" footer="0.509027777777778"/>
  <pageSetup paperSize="9" scale="78" orientation="landscape"/>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B11"/>
  <sheetViews>
    <sheetView workbookViewId="0">
      <pane xSplit="1" ySplit="3" topLeftCell="B4" activePane="bottomRight" state="frozen"/>
      <selection/>
      <selection pane="topRight"/>
      <selection pane="bottomLeft"/>
      <selection pane="bottomRight" activeCell="P8" sqref="P8"/>
    </sheetView>
  </sheetViews>
  <sheetFormatPr defaultColWidth="9" defaultRowHeight="13.5" outlineLevelCol="1"/>
  <cols>
    <col min="1" max="1" width="20.25" style="1" customWidth="1"/>
    <col min="2" max="2" width="64" style="1" customWidth="1"/>
    <col min="3" max="16384" width="9" style="1"/>
  </cols>
  <sheetData>
    <row r="1" ht="32" customHeight="1" spans="1:2">
      <c r="A1" s="2" t="s">
        <v>1618</v>
      </c>
      <c r="B1" s="2"/>
    </row>
    <row r="3" ht="41" customHeight="1" spans="1:2">
      <c r="A3" s="3" t="s">
        <v>1619</v>
      </c>
      <c r="B3" s="4" t="s">
        <v>1620</v>
      </c>
    </row>
    <row r="4" ht="41" customHeight="1" spans="1:2">
      <c r="A4" s="5" t="s">
        <v>1621</v>
      </c>
      <c r="B4" s="6" t="s">
        <v>1622</v>
      </c>
    </row>
    <row r="5" ht="41" customHeight="1" spans="1:2">
      <c r="A5" s="5" t="s">
        <v>1623</v>
      </c>
      <c r="B5" s="7" t="s">
        <v>1624</v>
      </c>
    </row>
    <row r="6" ht="41" customHeight="1" spans="1:2">
      <c r="A6" s="5" t="s">
        <v>1625</v>
      </c>
      <c r="B6" s="7" t="s">
        <v>1626</v>
      </c>
    </row>
    <row r="7" ht="41" customHeight="1" spans="1:2">
      <c r="A7" s="5" t="s">
        <v>1627</v>
      </c>
      <c r="B7" s="7" t="s">
        <v>1628</v>
      </c>
    </row>
    <row r="8" ht="41" customHeight="1" spans="1:2">
      <c r="A8" s="5" t="s">
        <v>1629</v>
      </c>
      <c r="B8" s="6" t="s">
        <v>1630</v>
      </c>
    </row>
    <row r="9" ht="41" customHeight="1" spans="1:2">
      <c r="A9" s="8" t="s">
        <v>1631</v>
      </c>
      <c r="B9" s="7" t="s">
        <v>1632</v>
      </c>
    </row>
    <row r="10" ht="35" customHeight="1" spans="1:2">
      <c r="A10" s="8" t="s">
        <v>1633</v>
      </c>
      <c r="B10" s="9" t="s">
        <v>1634</v>
      </c>
    </row>
    <row r="11" ht="35" customHeight="1" spans="1:2">
      <c r="A11" s="10"/>
      <c r="B11" s="10"/>
    </row>
  </sheetData>
  <mergeCells count="1">
    <mergeCell ref="A1:B1"/>
  </mergeCells>
  <conditionalFormatting sqref="A4:A9">
    <cfRule type="expression" dxfId="1" priority="1" stopIfTrue="1">
      <formula>"len($A:$A)=3"</formula>
    </cfRule>
  </conditionalFormatting>
  <pageMargins left="0.75" right="0.75" top="1" bottom="1" header="0.509027777777778" footer="0.509027777777778"/>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7" tint="-0.25"/>
  </sheetPr>
  <dimension ref="A1:D1317"/>
  <sheetViews>
    <sheetView showZeros="0" view="pageBreakPreview" zoomScaleNormal="100" zoomScaleSheetLayoutView="100" workbookViewId="0">
      <pane xSplit="1" ySplit="3" topLeftCell="B1261" activePane="bottomRight" state="frozen"/>
      <selection/>
      <selection pane="topRight"/>
      <selection pane="bottomLeft"/>
      <selection pane="bottomRight" activeCell="I1315" sqref="I1315"/>
    </sheetView>
  </sheetViews>
  <sheetFormatPr defaultColWidth="9" defaultRowHeight="14.25" outlineLevelCol="3"/>
  <cols>
    <col min="1" max="1" width="44.5" style="188" customWidth="1"/>
    <col min="2" max="3" width="21.625" style="188" customWidth="1"/>
    <col min="4" max="4" width="21.625" style="352" customWidth="1"/>
    <col min="5" max="16384" width="9" style="188"/>
  </cols>
  <sheetData>
    <row r="1" s="214" customFormat="1" ht="45" customHeight="1" spans="1:4">
      <c r="A1" s="284" t="s">
        <v>87</v>
      </c>
      <c r="B1" s="284"/>
      <c r="C1" s="284"/>
      <c r="D1" s="284"/>
    </row>
    <row r="2" s="214" customFormat="1" ht="20.1" customHeight="1" spans="1:4">
      <c r="A2" s="353"/>
      <c r="B2" s="286"/>
      <c r="C2" s="354"/>
      <c r="D2" s="354" t="s">
        <v>2</v>
      </c>
    </row>
    <row r="3" s="350" customFormat="1" ht="37.5" spans="1:4">
      <c r="A3" s="288" t="s">
        <v>3</v>
      </c>
      <c r="B3" s="114" t="s">
        <v>78</v>
      </c>
      <c r="C3" s="114" t="s">
        <v>5</v>
      </c>
      <c r="D3" s="114" t="s">
        <v>88</v>
      </c>
    </row>
    <row r="4" ht="18.75" spans="1:4">
      <c r="A4" s="355" t="s">
        <v>43</v>
      </c>
      <c r="B4" s="356">
        <v>43542</v>
      </c>
      <c r="C4" s="356">
        <v>31369</v>
      </c>
      <c r="D4" s="357">
        <f>(C4-B4)/B4</f>
        <v>-0.27956915162372</v>
      </c>
    </row>
    <row r="5" ht="18.75" spans="1:4">
      <c r="A5" s="355" t="s">
        <v>89</v>
      </c>
      <c r="B5" s="356">
        <v>1051</v>
      </c>
      <c r="C5" s="356">
        <v>1084</v>
      </c>
      <c r="D5" s="357">
        <f t="shared" ref="D5:D68" si="0">(C5-B5)/B5</f>
        <v>0.0313986679352997</v>
      </c>
    </row>
    <row r="6" ht="18.75" spans="1:4">
      <c r="A6" s="358" t="s">
        <v>90</v>
      </c>
      <c r="B6" s="359">
        <v>905</v>
      </c>
      <c r="C6" s="359">
        <v>923</v>
      </c>
      <c r="D6" s="357">
        <f t="shared" si="0"/>
        <v>0.0198895027624309</v>
      </c>
    </row>
    <row r="7" ht="18.75" spans="1:4">
      <c r="A7" s="358" t="s">
        <v>91</v>
      </c>
      <c r="B7" s="359">
        <v>20</v>
      </c>
      <c r="C7" s="359">
        <v>42</v>
      </c>
      <c r="D7" s="357">
        <f t="shared" si="0"/>
        <v>1.1</v>
      </c>
    </row>
    <row r="8" ht="18.75" spans="1:4">
      <c r="A8" s="358" t="s">
        <v>92</v>
      </c>
      <c r="B8" s="359">
        <v>16</v>
      </c>
      <c r="C8" s="359"/>
      <c r="D8" s="357">
        <f t="shared" si="0"/>
        <v>-1</v>
      </c>
    </row>
    <row r="9" ht="18.75" spans="1:4">
      <c r="A9" s="358" t="s">
        <v>93</v>
      </c>
      <c r="B9" s="359">
        <v>32</v>
      </c>
      <c r="C9" s="359">
        <v>34</v>
      </c>
      <c r="D9" s="357">
        <f t="shared" si="0"/>
        <v>0.0625</v>
      </c>
    </row>
    <row r="10" ht="18.75" spans="1:4">
      <c r="A10" s="358" t="s">
        <v>94</v>
      </c>
      <c r="B10" s="359"/>
      <c r="C10" s="359"/>
      <c r="D10" s="357"/>
    </row>
    <row r="11" ht="18.75" spans="1:4">
      <c r="A11" s="358" t="s">
        <v>95</v>
      </c>
      <c r="B11" s="359">
        <v>3</v>
      </c>
      <c r="C11" s="359"/>
      <c r="D11" s="357">
        <f t="shared" si="0"/>
        <v>-1</v>
      </c>
    </row>
    <row r="12" ht="18.75" spans="1:4">
      <c r="A12" s="358" t="s">
        <v>96</v>
      </c>
      <c r="B12" s="359">
        <v>36</v>
      </c>
      <c r="C12" s="359">
        <v>35</v>
      </c>
      <c r="D12" s="357">
        <f t="shared" si="0"/>
        <v>-0.0277777777777778</v>
      </c>
    </row>
    <row r="13" ht="18.75" spans="1:4">
      <c r="A13" s="358" t="s">
        <v>97</v>
      </c>
      <c r="B13" s="359">
        <v>39</v>
      </c>
      <c r="C13" s="359">
        <v>50</v>
      </c>
      <c r="D13" s="357">
        <f t="shared" si="0"/>
        <v>0.282051282051282</v>
      </c>
    </row>
    <row r="14" ht="18.75" spans="1:4">
      <c r="A14" s="358" t="s">
        <v>98</v>
      </c>
      <c r="B14" s="359"/>
      <c r="C14" s="359"/>
      <c r="D14" s="357"/>
    </row>
    <row r="15" ht="18.75" spans="1:4">
      <c r="A15" s="358" t="s">
        <v>99</v>
      </c>
      <c r="B15" s="359"/>
      <c r="C15" s="359"/>
      <c r="D15" s="357"/>
    </row>
    <row r="16" ht="18.75" spans="1:4">
      <c r="A16" s="358" t="s">
        <v>100</v>
      </c>
      <c r="B16" s="359"/>
      <c r="C16" s="359"/>
      <c r="D16" s="357"/>
    </row>
    <row r="17" ht="18.75" spans="1:4">
      <c r="A17" s="355" t="s">
        <v>101</v>
      </c>
      <c r="B17" s="356">
        <v>690</v>
      </c>
      <c r="C17" s="356">
        <v>751</v>
      </c>
      <c r="D17" s="357">
        <f t="shared" si="0"/>
        <v>0.0884057971014493</v>
      </c>
    </row>
    <row r="18" ht="18.75" spans="1:4">
      <c r="A18" s="358" t="s">
        <v>90</v>
      </c>
      <c r="B18" s="359">
        <v>559</v>
      </c>
      <c r="C18" s="359">
        <v>625</v>
      </c>
      <c r="D18" s="357">
        <f t="shared" si="0"/>
        <v>0.118067978533095</v>
      </c>
    </row>
    <row r="19" ht="18.75" spans="1:4">
      <c r="A19" s="358" t="s">
        <v>91</v>
      </c>
      <c r="B19" s="359">
        <v>30</v>
      </c>
      <c r="C19" s="359">
        <v>19</v>
      </c>
      <c r="D19" s="357">
        <f t="shared" si="0"/>
        <v>-0.366666666666667</v>
      </c>
    </row>
    <row r="20" ht="18.75" spans="1:4">
      <c r="A20" s="358" t="s">
        <v>92</v>
      </c>
      <c r="B20" s="359"/>
      <c r="C20" s="359"/>
      <c r="D20" s="357"/>
    </row>
    <row r="21" ht="18.75" spans="1:4">
      <c r="A21" s="358" t="s">
        <v>102</v>
      </c>
      <c r="B21" s="359">
        <v>28</v>
      </c>
      <c r="C21" s="359">
        <v>31</v>
      </c>
      <c r="D21" s="357">
        <f t="shared" si="0"/>
        <v>0.107142857142857</v>
      </c>
    </row>
    <row r="22" ht="18.75" spans="1:4">
      <c r="A22" s="358" t="s">
        <v>103</v>
      </c>
      <c r="B22" s="359">
        <v>39</v>
      </c>
      <c r="C22" s="359">
        <v>35</v>
      </c>
      <c r="D22" s="357">
        <f t="shared" si="0"/>
        <v>-0.102564102564103</v>
      </c>
    </row>
    <row r="23" ht="18.75" spans="1:4">
      <c r="A23" s="358" t="s">
        <v>104</v>
      </c>
      <c r="B23" s="359"/>
      <c r="C23" s="359"/>
      <c r="D23" s="357"/>
    </row>
    <row r="24" ht="18.75" spans="1:4">
      <c r="A24" s="358" t="s">
        <v>99</v>
      </c>
      <c r="B24" s="359"/>
      <c r="C24" s="359"/>
      <c r="D24" s="357"/>
    </row>
    <row r="25" ht="18.75" spans="1:4">
      <c r="A25" s="358" t="s">
        <v>105</v>
      </c>
      <c r="B25" s="359">
        <v>34</v>
      </c>
      <c r="C25" s="359">
        <v>41</v>
      </c>
      <c r="D25" s="357">
        <f t="shared" si="0"/>
        <v>0.205882352941176</v>
      </c>
    </row>
    <row r="26" ht="18.75" spans="1:4">
      <c r="A26" s="360" t="s">
        <v>106</v>
      </c>
      <c r="B26" s="356">
        <v>7429</v>
      </c>
      <c r="C26" s="356">
        <v>8689</v>
      </c>
      <c r="D26" s="357">
        <f t="shared" si="0"/>
        <v>0.169605599676942</v>
      </c>
    </row>
    <row r="27" ht="18.75" spans="1:4">
      <c r="A27" s="358" t="s">
        <v>90</v>
      </c>
      <c r="B27" s="359">
        <v>6560</v>
      </c>
      <c r="C27" s="359">
        <v>6727</v>
      </c>
      <c r="D27" s="357">
        <f t="shared" si="0"/>
        <v>0.0254573170731707</v>
      </c>
    </row>
    <row r="28" ht="18.75" spans="1:4">
      <c r="A28" s="358" t="s">
        <v>91</v>
      </c>
      <c r="B28" s="359">
        <v>802</v>
      </c>
      <c r="C28" s="359">
        <v>1831</v>
      </c>
      <c r="D28" s="357">
        <f t="shared" si="0"/>
        <v>1.28304239401496</v>
      </c>
    </row>
    <row r="29" ht="18.75" spans="1:4">
      <c r="A29" s="358" t="s">
        <v>92</v>
      </c>
      <c r="B29" s="359"/>
      <c r="C29" s="359">
        <v>62</v>
      </c>
      <c r="D29" s="357"/>
    </row>
    <row r="30" ht="18.75" spans="1:4">
      <c r="A30" s="358" t="s">
        <v>107</v>
      </c>
      <c r="B30" s="359"/>
      <c r="C30" s="359"/>
      <c r="D30" s="357"/>
    </row>
    <row r="31" ht="18.75" spans="1:4">
      <c r="A31" s="358" t="s">
        <v>108</v>
      </c>
      <c r="B31" s="359"/>
      <c r="C31" s="359"/>
      <c r="D31" s="357"/>
    </row>
    <row r="32" ht="18.75" spans="1:4">
      <c r="A32" s="358" t="s">
        <v>109</v>
      </c>
      <c r="B32" s="359"/>
      <c r="C32" s="359"/>
      <c r="D32" s="357"/>
    </row>
    <row r="33" ht="18.75" spans="1:4">
      <c r="A33" s="358" t="s">
        <v>110</v>
      </c>
      <c r="B33" s="359">
        <v>46</v>
      </c>
      <c r="C33" s="359">
        <v>69</v>
      </c>
      <c r="D33" s="357">
        <f t="shared" si="0"/>
        <v>0.5</v>
      </c>
    </row>
    <row r="34" ht="18.75" spans="1:4">
      <c r="A34" s="358" t="s">
        <v>111</v>
      </c>
      <c r="B34" s="359"/>
      <c r="C34" s="359"/>
      <c r="D34" s="357"/>
    </row>
    <row r="35" ht="18.75" spans="1:4">
      <c r="A35" s="358" t="s">
        <v>99</v>
      </c>
      <c r="B35" s="359"/>
      <c r="C35" s="359"/>
      <c r="D35" s="357"/>
    </row>
    <row r="36" ht="37.5" spans="1:4">
      <c r="A36" s="358" t="s">
        <v>112</v>
      </c>
      <c r="B36" s="359">
        <v>21</v>
      </c>
      <c r="C36" s="359"/>
      <c r="D36" s="357">
        <f t="shared" si="0"/>
        <v>-1</v>
      </c>
    </row>
    <row r="37" ht="18.75" spans="1:4">
      <c r="A37" s="355" t="s">
        <v>113</v>
      </c>
      <c r="B37" s="361">
        <v>1464</v>
      </c>
      <c r="C37" s="361">
        <v>2358</v>
      </c>
      <c r="D37" s="357">
        <f t="shared" si="0"/>
        <v>0.610655737704918</v>
      </c>
    </row>
    <row r="38" ht="18.75" spans="1:4">
      <c r="A38" s="358" t="s">
        <v>90</v>
      </c>
      <c r="B38" s="362">
        <v>1220</v>
      </c>
      <c r="C38" s="362">
        <v>1167</v>
      </c>
      <c r="D38" s="357">
        <f t="shared" si="0"/>
        <v>-0.0434426229508197</v>
      </c>
    </row>
    <row r="39" ht="18.75" spans="1:4">
      <c r="A39" s="358" t="s">
        <v>91</v>
      </c>
      <c r="B39" s="359">
        <v>27</v>
      </c>
      <c r="C39" s="359">
        <v>300</v>
      </c>
      <c r="D39" s="357">
        <f t="shared" si="0"/>
        <v>10.1111111111111</v>
      </c>
    </row>
    <row r="40" ht="18.75" spans="1:4">
      <c r="A40" s="358" t="s">
        <v>92</v>
      </c>
      <c r="B40" s="359"/>
      <c r="C40" s="359"/>
      <c r="D40" s="357"/>
    </row>
    <row r="41" ht="18.75" spans="1:4">
      <c r="A41" s="358" t="s">
        <v>114</v>
      </c>
      <c r="B41" s="359"/>
      <c r="C41" s="359"/>
      <c r="D41" s="357"/>
    </row>
    <row r="42" ht="18.75" spans="1:4">
      <c r="A42" s="358" t="s">
        <v>115</v>
      </c>
      <c r="B42" s="359"/>
      <c r="C42" s="359"/>
      <c r="D42" s="357"/>
    </row>
    <row r="43" ht="18.75" spans="1:4">
      <c r="A43" s="358" t="s">
        <v>116</v>
      </c>
      <c r="B43" s="359"/>
      <c r="C43" s="359"/>
      <c r="D43" s="357"/>
    </row>
    <row r="44" ht="18.75" spans="1:4">
      <c r="A44" s="358" t="s">
        <v>117</v>
      </c>
      <c r="B44" s="359"/>
      <c r="C44" s="359"/>
      <c r="D44" s="357"/>
    </row>
    <row r="45" ht="18.75" spans="1:4">
      <c r="A45" s="358" t="s">
        <v>118</v>
      </c>
      <c r="B45" s="359"/>
      <c r="C45" s="359">
        <v>5</v>
      </c>
      <c r="D45" s="357"/>
    </row>
    <row r="46" ht="18.75" spans="1:4">
      <c r="A46" s="358" t="s">
        <v>99</v>
      </c>
      <c r="B46" s="359"/>
      <c r="C46" s="359">
        <v>13</v>
      </c>
      <c r="D46" s="357"/>
    </row>
    <row r="47" ht="18.75" spans="1:4">
      <c r="A47" s="358" t="s">
        <v>119</v>
      </c>
      <c r="B47" s="359">
        <v>217</v>
      </c>
      <c r="C47" s="359">
        <v>287</v>
      </c>
      <c r="D47" s="357">
        <f t="shared" si="0"/>
        <v>0.32258064516129</v>
      </c>
    </row>
    <row r="48" ht="18.75" spans="1:4">
      <c r="A48" s="355" t="s">
        <v>120</v>
      </c>
      <c r="B48" s="361">
        <v>356</v>
      </c>
      <c r="C48" s="361">
        <v>337</v>
      </c>
      <c r="D48" s="357">
        <f t="shared" si="0"/>
        <v>-0.0533707865168539</v>
      </c>
    </row>
    <row r="49" ht="18.75" spans="1:4">
      <c r="A49" s="358" t="s">
        <v>90</v>
      </c>
      <c r="B49" s="362">
        <v>283</v>
      </c>
      <c r="C49" s="362">
        <v>287</v>
      </c>
      <c r="D49" s="357">
        <f t="shared" si="0"/>
        <v>0.0141342756183746</v>
      </c>
    </row>
    <row r="50" ht="18.75" spans="1:4">
      <c r="A50" s="358" t="s">
        <v>91</v>
      </c>
      <c r="B50" s="359"/>
      <c r="C50" s="359">
        <v>5</v>
      </c>
      <c r="D50" s="357"/>
    </row>
    <row r="51" ht="18.75" spans="1:4">
      <c r="A51" s="358" t="s">
        <v>92</v>
      </c>
      <c r="B51" s="359"/>
      <c r="C51" s="359"/>
      <c r="D51" s="357"/>
    </row>
    <row r="52" ht="18.75" spans="1:4">
      <c r="A52" s="358" t="s">
        <v>121</v>
      </c>
      <c r="B52" s="359"/>
      <c r="C52" s="359"/>
      <c r="D52" s="357"/>
    </row>
    <row r="53" ht="18.75" spans="1:4">
      <c r="A53" s="358" t="s">
        <v>122</v>
      </c>
      <c r="B53" s="359"/>
      <c r="C53" s="359"/>
      <c r="D53" s="357"/>
    </row>
    <row r="54" ht="18.75" spans="1:4">
      <c r="A54" s="358" t="s">
        <v>123</v>
      </c>
      <c r="B54" s="359"/>
      <c r="C54" s="359"/>
      <c r="D54" s="357"/>
    </row>
    <row r="55" ht="18.75" spans="1:4">
      <c r="A55" s="358" t="s">
        <v>124</v>
      </c>
      <c r="B55" s="359">
        <v>57</v>
      </c>
      <c r="C55" s="359">
        <v>45</v>
      </c>
      <c r="D55" s="357">
        <f t="shared" si="0"/>
        <v>-0.210526315789474</v>
      </c>
    </row>
    <row r="56" ht="18.75" spans="1:4">
      <c r="A56" s="358" t="s">
        <v>125</v>
      </c>
      <c r="B56" s="359">
        <v>16</v>
      </c>
      <c r="C56" s="359"/>
      <c r="D56" s="357">
        <f t="shared" si="0"/>
        <v>-1</v>
      </c>
    </row>
    <row r="57" ht="18.75" spans="1:4">
      <c r="A57" s="358" t="s">
        <v>99</v>
      </c>
      <c r="B57" s="359"/>
      <c r="C57" s="359"/>
      <c r="D57" s="357"/>
    </row>
    <row r="58" ht="18.75" spans="1:4">
      <c r="A58" s="358" t="s">
        <v>126</v>
      </c>
      <c r="B58" s="359"/>
      <c r="C58" s="359"/>
      <c r="D58" s="357"/>
    </row>
    <row r="59" ht="18.75" spans="1:4">
      <c r="A59" s="355" t="s">
        <v>127</v>
      </c>
      <c r="B59" s="361">
        <v>1359</v>
      </c>
      <c r="C59" s="361">
        <v>1436</v>
      </c>
      <c r="D59" s="357">
        <f t="shared" si="0"/>
        <v>0.0566593083149375</v>
      </c>
    </row>
    <row r="60" ht="18.75" spans="1:4">
      <c r="A60" s="358" t="s">
        <v>90</v>
      </c>
      <c r="B60" s="362">
        <v>1252</v>
      </c>
      <c r="C60" s="362">
        <v>1126</v>
      </c>
      <c r="D60" s="357">
        <f t="shared" si="0"/>
        <v>-0.100638977635783</v>
      </c>
    </row>
    <row r="61" ht="18.75" spans="1:4">
      <c r="A61" s="358" t="s">
        <v>91</v>
      </c>
      <c r="B61" s="359">
        <v>82</v>
      </c>
      <c r="C61" s="359">
        <v>255</v>
      </c>
      <c r="D61" s="357">
        <f t="shared" si="0"/>
        <v>2.10975609756098</v>
      </c>
    </row>
    <row r="62" ht="18.75" spans="1:4">
      <c r="A62" s="358" t="s">
        <v>92</v>
      </c>
      <c r="B62" s="359"/>
      <c r="C62" s="359"/>
      <c r="D62" s="357"/>
    </row>
    <row r="63" ht="18.75" spans="1:4">
      <c r="A63" s="358" t="s">
        <v>128</v>
      </c>
      <c r="B63" s="359">
        <v>3</v>
      </c>
      <c r="C63" s="359">
        <v>3</v>
      </c>
      <c r="D63" s="357">
        <f t="shared" si="0"/>
        <v>0</v>
      </c>
    </row>
    <row r="64" ht="18.75" spans="1:4">
      <c r="A64" s="358" t="s">
        <v>129</v>
      </c>
      <c r="B64" s="359"/>
      <c r="C64" s="359"/>
      <c r="D64" s="357"/>
    </row>
    <row r="65" ht="18.75" spans="1:4">
      <c r="A65" s="358" t="s">
        <v>130</v>
      </c>
      <c r="B65" s="359"/>
      <c r="C65" s="359"/>
      <c r="D65" s="357"/>
    </row>
    <row r="66" ht="18.75" spans="1:4">
      <c r="A66" s="358" t="s">
        <v>131</v>
      </c>
      <c r="B66" s="359">
        <v>11</v>
      </c>
      <c r="C66" s="359">
        <v>21</v>
      </c>
      <c r="D66" s="357">
        <f t="shared" si="0"/>
        <v>0.909090909090909</v>
      </c>
    </row>
    <row r="67" ht="18.75" spans="1:4">
      <c r="A67" s="358" t="s">
        <v>132</v>
      </c>
      <c r="B67" s="359"/>
      <c r="C67" s="359"/>
      <c r="D67" s="357"/>
    </row>
    <row r="68" ht="18.75" spans="1:4">
      <c r="A68" s="358" t="s">
        <v>99</v>
      </c>
      <c r="B68" s="359"/>
      <c r="C68" s="359"/>
      <c r="D68" s="357"/>
    </row>
    <row r="69" ht="18.75" spans="1:4">
      <c r="A69" s="358" t="s">
        <v>133</v>
      </c>
      <c r="B69" s="359">
        <v>11</v>
      </c>
      <c r="C69" s="359">
        <v>31</v>
      </c>
      <c r="D69" s="357">
        <f>(C69-B69)/B69</f>
        <v>1.81818181818182</v>
      </c>
    </row>
    <row r="70" ht="18.75" spans="1:4">
      <c r="A70" s="355" t="s">
        <v>134</v>
      </c>
      <c r="B70" s="361">
        <v>395</v>
      </c>
      <c r="C70" s="361">
        <v>229</v>
      </c>
      <c r="D70" s="357">
        <f>(C70-B70)/B70</f>
        <v>-0.420253164556962</v>
      </c>
    </row>
    <row r="71" ht="18.75" spans="1:4">
      <c r="A71" s="358" t="s">
        <v>90</v>
      </c>
      <c r="B71" s="362"/>
      <c r="C71" s="362">
        <v>3</v>
      </c>
      <c r="D71" s="357"/>
    </row>
    <row r="72" ht="18.75" spans="1:4">
      <c r="A72" s="358" t="s">
        <v>91</v>
      </c>
      <c r="B72" s="359">
        <v>395</v>
      </c>
      <c r="C72" s="359">
        <v>226</v>
      </c>
      <c r="D72" s="357">
        <f>(C72-B72)/B72</f>
        <v>-0.427848101265823</v>
      </c>
    </row>
    <row r="73" ht="18.75" spans="1:4">
      <c r="A73" s="358" t="s">
        <v>92</v>
      </c>
      <c r="B73" s="359"/>
      <c r="C73" s="359"/>
      <c r="D73" s="357"/>
    </row>
    <row r="74" ht="18.75" spans="1:4">
      <c r="A74" s="358" t="s">
        <v>135</v>
      </c>
      <c r="B74" s="359"/>
      <c r="C74" s="359"/>
      <c r="D74" s="357"/>
    </row>
    <row r="75" ht="18.75" spans="1:4">
      <c r="A75" s="358" t="s">
        <v>136</v>
      </c>
      <c r="B75" s="359"/>
      <c r="C75" s="359"/>
      <c r="D75" s="357"/>
    </row>
    <row r="76" ht="18.75" spans="1:4">
      <c r="A76" s="358" t="s">
        <v>137</v>
      </c>
      <c r="B76" s="359"/>
      <c r="C76" s="359"/>
      <c r="D76" s="357"/>
    </row>
    <row r="77" ht="18.75" spans="1:4">
      <c r="A77" s="358" t="s">
        <v>138</v>
      </c>
      <c r="B77" s="359"/>
      <c r="C77" s="359"/>
      <c r="D77" s="357"/>
    </row>
    <row r="78" ht="18.75" spans="1:4">
      <c r="A78" s="358" t="s">
        <v>139</v>
      </c>
      <c r="B78" s="359"/>
      <c r="C78" s="359"/>
      <c r="D78" s="357"/>
    </row>
    <row r="79" ht="18.75" spans="1:4">
      <c r="A79" s="358" t="s">
        <v>131</v>
      </c>
      <c r="B79" s="359"/>
      <c r="C79" s="359"/>
      <c r="D79" s="357"/>
    </row>
    <row r="80" ht="18.75" spans="1:4">
      <c r="A80" s="358" t="s">
        <v>99</v>
      </c>
      <c r="B80" s="359"/>
      <c r="C80" s="359"/>
      <c r="D80" s="357"/>
    </row>
    <row r="81" ht="18.75" spans="1:4">
      <c r="A81" s="358" t="s">
        <v>140</v>
      </c>
      <c r="B81" s="359"/>
      <c r="C81" s="359"/>
      <c r="D81" s="357"/>
    </row>
    <row r="82" ht="18.75" spans="1:4">
      <c r="A82" s="355" t="s">
        <v>141</v>
      </c>
      <c r="B82" s="361">
        <v>42</v>
      </c>
      <c r="C82" s="361">
        <v>130</v>
      </c>
      <c r="D82" s="357">
        <f>(C82-B82)/B82</f>
        <v>2.0952380952381</v>
      </c>
    </row>
    <row r="83" ht="18.75" spans="1:4">
      <c r="A83" s="358" t="s">
        <v>90</v>
      </c>
      <c r="B83" s="362">
        <v>17</v>
      </c>
      <c r="C83" s="362">
        <v>2</v>
      </c>
      <c r="D83" s="357">
        <f>(C83-B83)/B83</f>
        <v>-0.882352941176471</v>
      </c>
    </row>
    <row r="84" ht="18.75" spans="1:4">
      <c r="A84" s="358" t="s">
        <v>91</v>
      </c>
      <c r="B84" s="359"/>
      <c r="C84" s="359">
        <v>4</v>
      </c>
      <c r="D84" s="357"/>
    </row>
    <row r="85" ht="18.75" spans="1:4">
      <c r="A85" s="358" t="s">
        <v>92</v>
      </c>
      <c r="B85" s="359"/>
      <c r="C85" s="359"/>
      <c r="D85" s="357"/>
    </row>
    <row r="86" ht="18.75" spans="1:4">
      <c r="A86" s="358" t="s">
        <v>142</v>
      </c>
      <c r="B86" s="359">
        <v>25</v>
      </c>
      <c r="C86" s="359">
        <v>124</v>
      </c>
      <c r="D86" s="357">
        <f>(C86-B86)/B86</f>
        <v>3.96</v>
      </c>
    </row>
    <row r="87" ht="18.75" spans="1:4">
      <c r="A87" s="358" t="s">
        <v>143</v>
      </c>
      <c r="B87" s="359"/>
      <c r="C87" s="359"/>
      <c r="D87" s="357"/>
    </row>
    <row r="88" ht="18.75" spans="1:4">
      <c r="A88" s="358" t="s">
        <v>131</v>
      </c>
      <c r="B88" s="359"/>
      <c r="C88" s="359"/>
      <c r="D88" s="357"/>
    </row>
    <row r="89" ht="18.75" spans="1:4">
      <c r="A89" s="358" t="s">
        <v>99</v>
      </c>
      <c r="B89" s="359"/>
      <c r="C89" s="359"/>
      <c r="D89" s="357"/>
    </row>
    <row r="90" ht="18.75" spans="1:4">
      <c r="A90" s="358" t="s">
        <v>144</v>
      </c>
      <c r="B90" s="359"/>
      <c r="C90" s="359"/>
      <c r="D90" s="357"/>
    </row>
    <row r="91" ht="18.75" spans="1:4">
      <c r="A91" s="355" t="s">
        <v>145</v>
      </c>
      <c r="B91" s="361"/>
      <c r="C91" s="361"/>
      <c r="D91" s="357"/>
    </row>
    <row r="92" ht="18.75" spans="1:4">
      <c r="A92" s="358" t="s">
        <v>90</v>
      </c>
      <c r="B92" s="362"/>
      <c r="C92" s="362"/>
      <c r="D92" s="357"/>
    </row>
    <row r="93" ht="18.75" spans="1:4">
      <c r="A93" s="358" t="s">
        <v>91</v>
      </c>
      <c r="B93" s="359"/>
      <c r="C93" s="359"/>
      <c r="D93" s="357"/>
    </row>
    <row r="94" ht="18.75" spans="1:4">
      <c r="A94" s="358" t="s">
        <v>92</v>
      </c>
      <c r="B94" s="359"/>
      <c r="C94" s="359"/>
      <c r="D94" s="357"/>
    </row>
    <row r="95" ht="18.75" spans="1:4">
      <c r="A95" s="358" t="s">
        <v>146</v>
      </c>
      <c r="B95" s="359"/>
      <c r="C95" s="359"/>
      <c r="D95" s="357"/>
    </row>
    <row r="96" ht="18.75" spans="1:4">
      <c r="A96" s="358" t="s">
        <v>147</v>
      </c>
      <c r="B96" s="359"/>
      <c r="C96" s="359"/>
      <c r="D96" s="357"/>
    </row>
    <row r="97" ht="18.75" spans="1:4">
      <c r="A97" s="358" t="s">
        <v>131</v>
      </c>
      <c r="B97" s="359"/>
      <c r="C97" s="359"/>
      <c r="D97" s="357"/>
    </row>
    <row r="98" ht="18.75" spans="1:4">
      <c r="A98" s="358" t="s">
        <v>148</v>
      </c>
      <c r="B98" s="359"/>
      <c r="C98" s="359"/>
      <c r="D98" s="357"/>
    </row>
    <row r="99" ht="18.75" spans="1:4">
      <c r="A99" s="358" t="s">
        <v>149</v>
      </c>
      <c r="B99" s="359"/>
      <c r="C99" s="359"/>
      <c r="D99" s="357"/>
    </row>
    <row r="100" ht="18.75" spans="1:4">
      <c r="A100" s="358" t="s">
        <v>150</v>
      </c>
      <c r="B100" s="359"/>
      <c r="C100" s="359"/>
      <c r="D100" s="357"/>
    </row>
    <row r="101" ht="18.75" spans="1:4">
      <c r="A101" s="358" t="s">
        <v>151</v>
      </c>
      <c r="B101" s="362"/>
      <c r="C101" s="362"/>
      <c r="D101" s="357"/>
    </row>
    <row r="102" ht="18.75" spans="1:4">
      <c r="A102" s="358" t="s">
        <v>99</v>
      </c>
      <c r="B102" s="359"/>
      <c r="C102" s="359"/>
      <c r="D102" s="357"/>
    </row>
    <row r="103" ht="18.75" spans="1:4">
      <c r="A103" s="358" t="s">
        <v>152</v>
      </c>
      <c r="B103" s="359"/>
      <c r="C103" s="359"/>
      <c r="D103" s="357"/>
    </row>
    <row r="104" ht="18.75" spans="1:4">
      <c r="A104" s="355" t="s">
        <v>153</v>
      </c>
      <c r="B104" s="361">
        <v>1144</v>
      </c>
      <c r="C104" s="361">
        <v>917</v>
      </c>
      <c r="D104" s="357">
        <f>(C104-B104)/B104</f>
        <v>-0.198426573426573</v>
      </c>
    </row>
    <row r="105" ht="18.75" spans="1:4">
      <c r="A105" s="358" t="s">
        <v>90</v>
      </c>
      <c r="B105" s="359">
        <v>1109</v>
      </c>
      <c r="C105" s="359">
        <v>855</v>
      </c>
      <c r="D105" s="357">
        <f>(C105-B105)/B105</f>
        <v>-0.229035166816952</v>
      </c>
    </row>
    <row r="106" ht="18.75" spans="1:4">
      <c r="A106" s="358" t="s">
        <v>91</v>
      </c>
      <c r="B106" s="359">
        <v>35</v>
      </c>
      <c r="C106" s="359">
        <v>62</v>
      </c>
      <c r="D106" s="357">
        <f>(C106-B106)/B106</f>
        <v>0.771428571428571</v>
      </c>
    </row>
    <row r="107" ht="18.75" spans="1:4">
      <c r="A107" s="358" t="s">
        <v>92</v>
      </c>
      <c r="B107" s="359"/>
      <c r="C107" s="359"/>
      <c r="D107" s="357"/>
    </row>
    <row r="108" ht="18.75" spans="1:4">
      <c r="A108" s="358" t="s">
        <v>154</v>
      </c>
      <c r="B108" s="359"/>
      <c r="C108" s="359"/>
      <c r="D108" s="357"/>
    </row>
    <row r="109" ht="18.75" spans="1:4">
      <c r="A109" s="358" t="s">
        <v>155</v>
      </c>
      <c r="B109" s="359"/>
      <c r="C109" s="359"/>
      <c r="D109" s="357"/>
    </row>
    <row r="110" ht="18.75" spans="1:4">
      <c r="A110" s="358" t="s">
        <v>156</v>
      </c>
      <c r="B110" s="359"/>
      <c r="C110" s="359"/>
      <c r="D110" s="357"/>
    </row>
    <row r="111" ht="18.75" spans="1:4">
      <c r="A111" s="358" t="s">
        <v>157</v>
      </c>
      <c r="B111" s="359"/>
      <c r="C111" s="359"/>
      <c r="D111" s="357"/>
    </row>
    <row r="112" ht="18.75" spans="1:4">
      <c r="A112" s="358" t="s">
        <v>99</v>
      </c>
      <c r="B112" s="359"/>
      <c r="C112" s="359"/>
      <c r="D112" s="357"/>
    </row>
    <row r="113" ht="18.75" spans="1:4">
      <c r="A113" s="358" t="s">
        <v>158</v>
      </c>
      <c r="B113" s="359"/>
      <c r="C113" s="359"/>
      <c r="D113" s="357"/>
    </row>
    <row r="114" ht="18.75" spans="1:4">
      <c r="A114" s="355" t="s">
        <v>159</v>
      </c>
      <c r="B114" s="361">
        <v>1148</v>
      </c>
      <c r="C114" s="361">
        <v>1018</v>
      </c>
      <c r="D114" s="357">
        <f>(C114-B114)/B114</f>
        <v>-0.113240418118467</v>
      </c>
    </row>
    <row r="115" ht="18.75" spans="1:4">
      <c r="A115" s="358" t="s">
        <v>90</v>
      </c>
      <c r="B115" s="359">
        <v>912</v>
      </c>
      <c r="C115" s="359">
        <v>960</v>
      </c>
      <c r="D115" s="357">
        <f>(C115-B115)/B115</f>
        <v>0.0526315789473684</v>
      </c>
    </row>
    <row r="116" ht="18.75" spans="1:4">
      <c r="A116" s="358" t="s">
        <v>91</v>
      </c>
      <c r="B116" s="362">
        <v>162</v>
      </c>
      <c r="C116" s="362">
        <v>48</v>
      </c>
      <c r="D116" s="357">
        <f>(C116-B116)/B116</f>
        <v>-0.703703703703704</v>
      </c>
    </row>
    <row r="117" ht="18.75" spans="1:4">
      <c r="A117" s="358" t="s">
        <v>92</v>
      </c>
      <c r="B117" s="359"/>
      <c r="C117" s="359"/>
      <c r="D117" s="357"/>
    </row>
    <row r="118" ht="18.75" spans="1:4">
      <c r="A118" s="358" t="s">
        <v>160</v>
      </c>
      <c r="B118" s="359">
        <v>37</v>
      </c>
      <c r="C118" s="359">
        <v>10</v>
      </c>
      <c r="D118" s="357">
        <f>(C118-B118)/B118</f>
        <v>-0.72972972972973</v>
      </c>
    </row>
    <row r="119" ht="18.75" spans="1:4">
      <c r="A119" s="358" t="s">
        <v>161</v>
      </c>
      <c r="B119" s="359"/>
      <c r="C119" s="359"/>
      <c r="D119" s="357"/>
    </row>
    <row r="120" ht="18.75" spans="1:4">
      <c r="A120" s="358" t="s">
        <v>162</v>
      </c>
      <c r="B120" s="359"/>
      <c r="C120" s="359"/>
      <c r="D120" s="357"/>
    </row>
    <row r="121" ht="18.75" spans="1:4">
      <c r="A121" s="358" t="s">
        <v>99</v>
      </c>
      <c r="B121" s="359"/>
      <c r="C121" s="359"/>
      <c r="D121" s="357"/>
    </row>
    <row r="122" ht="18.75" spans="1:4">
      <c r="A122" s="358" t="s">
        <v>163</v>
      </c>
      <c r="B122" s="359">
        <v>37</v>
      </c>
      <c r="C122" s="359"/>
      <c r="D122" s="357">
        <f>(C122-B122)/B122</f>
        <v>-1</v>
      </c>
    </row>
    <row r="123" ht="18.75" spans="1:4">
      <c r="A123" s="355" t="s">
        <v>164</v>
      </c>
      <c r="B123" s="361">
        <v>374</v>
      </c>
      <c r="C123" s="361">
        <v>1539</v>
      </c>
      <c r="D123" s="357">
        <f>(C123-B123)/B123</f>
        <v>3.11497326203209</v>
      </c>
    </row>
    <row r="124" ht="18.75" spans="1:4">
      <c r="A124" s="358" t="s">
        <v>90</v>
      </c>
      <c r="B124" s="359">
        <v>189</v>
      </c>
      <c r="C124" s="359">
        <v>159</v>
      </c>
      <c r="D124" s="357">
        <f>(C124-B124)/B124</f>
        <v>-0.158730158730159</v>
      </c>
    </row>
    <row r="125" ht="18.75" spans="1:4">
      <c r="A125" s="358" t="s">
        <v>91</v>
      </c>
      <c r="B125" s="362"/>
      <c r="C125" s="362">
        <v>36</v>
      </c>
      <c r="D125" s="357"/>
    </row>
    <row r="126" ht="18.75" spans="1:4">
      <c r="A126" s="358" t="s">
        <v>92</v>
      </c>
      <c r="B126" s="359"/>
      <c r="C126" s="359"/>
      <c r="D126" s="357"/>
    </row>
    <row r="127" ht="18.75" spans="1:4">
      <c r="A127" s="358" t="s">
        <v>165</v>
      </c>
      <c r="B127" s="359">
        <v>4</v>
      </c>
      <c r="C127" s="359">
        <v>1</v>
      </c>
      <c r="D127" s="357">
        <f>(C127-B127)/B127</f>
        <v>-0.75</v>
      </c>
    </row>
    <row r="128" ht="18.75" spans="1:4">
      <c r="A128" s="358" t="s">
        <v>166</v>
      </c>
      <c r="B128" s="359"/>
      <c r="C128" s="359"/>
      <c r="D128" s="357"/>
    </row>
    <row r="129" ht="18.75" spans="1:4">
      <c r="A129" s="358" t="s">
        <v>167</v>
      </c>
      <c r="B129" s="359"/>
      <c r="C129" s="359"/>
      <c r="D129" s="357"/>
    </row>
    <row r="130" ht="18.75" spans="1:4">
      <c r="A130" s="358" t="s">
        <v>168</v>
      </c>
      <c r="B130" s="359"/>
      <c r="C130" s="359"/>
      <c r="D130" s="357"/>
    </row>
    <row r="131" ht="18.75" spans="1:4">
      <c r="A131" s="358" t="s">
        <v>169</v>
      </c>
      <c r="B131" s="359">
        <v>72</v>
      </c>
      <c r="C131" s="359">
        <v>78</v>
      </c>
      <c r="D131" s="357">
        <f>(C131-B131)/B131</f>
        <v>0.0833333333333333</v>
      </c>
    </row>
    <row r="132" ht="18.75" spans="1:4">
      <c r="A132" s="358" t="s">
        <v>99</v>
      </c>
      <c r="B132" s="359"/>
      <c r="C132" s="359"/>
      <c r="D132" s="357"/>
    </row>
    <row r="133" ht="18.75" spans="1:4">
      <c r="A133" s="358" t="s">
        <v>170</v>
      </c>
      <c r="B133" s="359">
        <v>105</v>
      </c>
      <c r="C133" s="359">
        <v>1265</v>
      </c>
      <c r="D133" s="357">
        <f>(C133-B133)/B133</f>
        <v>11.047619047619</v>
      </c>
    </row>
    <row r="134" ht="18.75" spans="1:4">
      <c r="A134" s="355" t="s">
        <v>171</v>
      </c>
      <c r="B134" s="361"/>
      <c r="C134" s="361"/>
      <c r="D134" s="357"/>
    </row>
    <row r="135" ht="18.75" spans="1:4">
      <c r="A135" s="358" t="s">
        <v>90</v>
      </c>
      <c r="B135" s="359"/>
      <c r="C135" s="359"/>
      <c r="D135" s="357"/>
    </row>
    <row r="136" ht="18.75" spans="1:4">
      <c r="A136" s="358" t="s">
        <v>91</v>
      </c>
      <c r="B136" s="362"/>
      <c r="C136" s="362"/>
      <c r="D136" s="357"/>
    </row>
    <row r="137" ht="18.75" spans="1:4">
      <c r="A137" s="358" t="s">
        <v>92</v>
      </c>
      <c r="B137" s="359"/>
      <c r="C137" s="359"/>
      <c r="D137" s="357"/>
    </row>
    <row r="138" ht="18.75" spans="1:4">
      <c r="A138" s="358" t="s">
        <v>172</v>
      </c>
      <c r="B138" s="359"/>
      <c r="C138" s="359"/>
      <c r="D138" s="357"/>
    </row>
    <row r="139" ht="18.75" spans="1:4">
      <c r="A139" s="358" t="s">
        <v>173</v>
      </c>
      <c r="B139" s="359"/>
      <c r="C139" s="359"/>
      <c r="D139" s="357"/>
    </row>
    <row r="140" ht="18.75" spans="1:4">
      <c r="A140" s="358" t="s">
        <v>174</v>
      </c>
      <c r="B140" s="359"/>
      <c r="C140" s="359"/>
      <c r="D140" s="357"/>
    </row>
    <row r="141" ht="18.75" spans="1:4">
      <c r="A141" s="358" t="s">
        <v>175</v>
      </c>
      <c r="B141" s="359"/>
      <c r="C141" s="359"/>
      <c r="D141" s="357"/>
    </row>
    <row r="142" ht="18.75" spans="1:4">
      <c r="A142" s="358" t="s">
        <v>176</v>
      </c>
      <c r="B142" s="359"/>
      <c r="C142" s="359"/>
      <c r="D142" s="357"/>
    </row>
    <row r="143" ht="18.75" spans="1:4">
      <c r="A143" s="358" t="s">
        <v>177</v>
      </c>
      <c r="B143" s="359"/>
      <c r="C143" s="359"/>
      <c r="D143" s="357"/>
    </row>
    <row r="144" ht="18.75" spans="1:4">
      <c r="A144" s="358" t="s">
        <v>178</v>
      </c>
      <c r="B144" s="359"/>
      <c r="C144" s="359"/>
      <c r="D144" s="357"/>
    </row>
    <row r="145" ht="18.75" spans="1:4">
      <c r="A145" s="358" t="s">
        <v>99</v>
      </c>
      <c r="B145" s="359"/>
      <c r="C145" s="359"/>
      <c r="D145" s="357"/>
    </row>
    <row r="146" ht="18.75" spans="1:4">
      <c r="A146" s="358" t="s">
        <v>179</v>
      </c>
      <c r="B146" s="359"/>
      <c r="C146" s="359"/>
      <c r="D146" s="357"/>
    </row>
    <row r="147" ht="18.75" spans="1:4">
      <c r="A147" s="355" t="s">
        <v>180</v>
      </c>
      <c r="B147" s="356">
        <v>255</v>
      </c>
      <c r="C147" s="356">
        <v>191</v>
      </c>
      <c r="D147" s="357">
        <f>(C147-B147)/B147</f>
        <v>-0.250980392156863</v>
      </c>
    </row>
    <row r="148" ht="18.75" spans="1:4">
      <c r="A148" s="358" t="s">
        <v>90</v>
      </c>
      <c r="B148" s="359">
        <v>174</v>
      </c>
      <c r="C148" s="359">
        <v>168</v>
      </c>
      <c r="D148" s="357">
        <f>(C148-B148)/B148</f>
        <v>-0.0344827586206897</v>
      </c>
    </row>
    <row r="149" ht="18.75" spans="1:4">
      <c r="A149" s="358" t="s">
        <v>91</v>
      </c>
      <c r="B149" s="359">
        <v>5</v>
      </c>
      <c r="C149" s="359">
        <v>8</v>
      </c>
      <c r="D149" s="357">
        <f>(C149-B149)/B149</f>
        <v>0.6</v>
      </c>
    </row>
    <row r="150" ht="18.75" spans="1:4">
      <c r="A150" s="358" t="s">
        <v>92</v>
      </c>
      <c r="B150" s="359"/>
      <c r="C150" s="359"/>
      <c r="D150" s="357"/>
    </row>
    <row r="151" ht="18.75" spans="1:4">
      <c r="A151" s="358" t="s">
        <v>181</v>
      </c>
      <c r="B151" s="359">
        <v>56</v>
      </c>
      <c r="C151" s="359">
        <v>15</v>
      </c>
      <c r="D151" s="357">
        <f>(C151-B151)/B151</f>
        <v>-0.732142857142857</v>
      </c>
    </row>
    <row r="152" ht="18.75" spans="1:4">
      <c r="A152" s="358" t="s">
        <v>99</v>
      </c>
      <c r="B152" s="359"/>
      <c r="C152" s="359"/>
      <c r="D152" s="357"/>
    </row>
    <row r="153" ht="18.75" spans="1:4">
      <c r="A153" s="358" t="s">
        <v>182</v>
      </c>
      <c r="B153" s="359">
        <v>20</v>
      </c>
      <c r="C153" s="359"/>
      <c r="D153" s="357">
        <f>(C153-B153)/B153</f>
        <v>-1</v>
      </c>
    </row>
    <row r="154" ht="18.75" spans="1:4">
      <c r="A154" s="355" t="s">
        <v>183</v>
      </c>
      <c r="B154" s="361"/>
      <c r="C154" s="361"/>
      <c r="D154" s="357"/>
    </row>
    <row r="155" ht="18.75" spans="1:4">
      <c r="A155" s="358" t="s">
        <v>90</v>
      </c>
      <c r="B155" s="359"/>
      <c r="C155" s="359"/>
      <c r="D155" s="357"/>
    </row>
    <row r="156" ht="18.75" spans="1:4">
      <c r="A156" s="358" t="s">
        <v>91</v>
      </c>
      <c r="B156" s="359"/>
      <c r="C156" s="359"/>
      <c r="D156" s="357"/>
    </row>
    <row r="157" ht="18.75" spans="1:4">
      <c r="A157" s="358" t="s">
        <v>92</v>
      </c>
      <c r="B157" s="362"/>
      <c r="C157" s="362"/>
      <c r="D157" s="357"/>
    </row>
    <row r="158" ht="18.75" spans="1:4">
      <c r="A158" s="358" t="s">
        <v>184</v>
      </c>
      <c r="B158" s="359"/>
      <c r="C158" s="359"/>
      <c r="D158" s="357"/>
    </row>
    <row r="159" ht="18.75" spans="1:4">
      <c r="A159" s="358" t="s">
        <v>185</v>
      </c>
      <c r="B159" s="359"/>
      <c r="C159" s="359"/>
      <c r="D159" s="357"/>
    </row>
    <row r="160" ht="18.75" spans="1:4">
      <c r="A160" s="358" t="s">
        <v>99</v>
      </c>
      <c r="B160" s="359"/>
      <c r="C160" s="359"/>
      <c r="D160" s="357"/>
    </row>
    <row r="161" ht="18.75" spans="1:4">
      <c r="A161" s="358" t="s">
        <v>186</v>
      </c>
      <c r="B161" s="359"/>
      <c r="C161" s="359"/>
      <c r="D161" s="357"/>
    </row>
    <row r="162" ht="18.75" spans="1:4">
      <c r="A162" s="355" t="s">
        <v>187</v>
      </c>
      <c r="B162" s="361">
        <v>150</v>
      </c>
      <c r="C162" s="361">
        <v>143</v>
      </c>
      <c r="D162" s="357">
        <f>(C162-B162)/B162</f>
        <v>-0.0466666666666667</v>
      </c>
    </row>
    <row r="163" ht="18.75" spans="1:4">
      <c r="A163" s="358" t="s">
        <v>90</v>
      </c>
      <c r="B163" s="359">
        <v>124</v>
      </c>
      <c r="C163" s="359">
        <v>122</v>
      </c>
      <c r="D163" s="357">
        <f>(C163-B163)/B163</f>
        <v>-0.0161290322580645</v>
      </c>
    </row>
    <row r="164" ht="18.75" spans="1:4">
      <c r="A164" s="358" t="s">
        <v>91</v>
      </c>
      <c r="B164" s="359">
        <v>26</v>
      </c>
      <c r="C164" s="359">
        <v>21</v>
      </c>
      <c r="D164" s="357">
        <f>(C164-B164)/B164</f>
        <v>-0.192307692307692</v>
      </c>
    </row>
    <row r="165" ht="18.75" spans="1:4">
      <c r="A165" s="358" t="s">
        <v>92</v>
      </c>
      <c r="B165" s="359"/>
      <c r="C165" s="359"/>
      <c r="D165" s="357"/>
    </row>
    <row r="166" ht="18.75" spans="1:4">
      <c r="A166" s="358" t="s">
        <v>188</v>
      </c>
      <c r="B166" s="359"/>
      <c r="C166" s="359"/>
      <c r="D166" s="357"/>
    </row>
    <row r="167" ht="18.75" spans="1:4">
      <c r="A167" s="358" t="s">
        <v>189</v>
      </c>
      <c r="B167" s="359"/>
      <c r="C167" s="359"/>
      <c r="D167" s="357"/>
    </row>
    <row r="168" ht="18.75" spans="1:4">
      <c r="A168" s="355" t="s">
        <v>190</v>
      </c>
      <c r="B168" s="361">
        <v>174</v>
      </c>
      <c r="C168" s="361">
        <v>173</v>
      </c>
      <c r="D168" s="357">
        <f>(C168-B168)/B168</f>
        <v>-0.00574712643678161</v>
      </c>
    </row>
    <row r="169" ht="18.75" spans="1:4">
      <c r="A169" s="358" t="s">
        <v>90</v>
      </c>
      <c r="B169" s="359">
        <v>159</v>
      </c>
      <c r="C169" s="359">
        <v>158</v>
      </c>
      <c r="D169" s="357">
        <f>(C169-B169)/B169</f>
        <v>-0.00628930817610063</v>
      </c>
    </row>
    <row r="170" ht="18.75" spans="1:4">
      <c r="A170" s="358" t="s">
        <v>91</v>
      </c>
      <c r="B170" s="362">
        <v>15</v>
      </c>
      <c r="C170" s="362">
        <v>10</v>
      </c>
      <c r="D170" s="357">
        <f>(C170-B170)/B170</f>
        <v>-0.333333333333333</v>
      </c>
    </row>
    <row r="171" ht="18.75" spans="1:4">
      <c r="A171" s="358" t="s">
        <v>92</v>
      </c>
      <c r="B171" s="359"/>
      <c r="C171" s="359"/>
      <c r="D171" s="357"/>
    </row>
    <row r="172" ht="18.75" spans="1:4">
      <c r="A172" s="358" t="s">
        <v>104</v>
      </c>
      <c r="B172" s="359"/>
      <c r="C172" s="359"/>
      <c r="D172" s="357"/>
    </row>
    <row r="173" ht="18.75" spans="1:4">
      <c r="A173" s="358" t="s">
        <v>99</v>
      </c>
      <c r="B173" s="359"/>
      <c r="C173" s="359"/>
      <c r="D173" s="357"/>
    </row>
    <row r="174" ht="18.75" spans="1:4">
      <c r="A174" s="358" t="s">
        <v>191</v>
      </c>
      <c r="B174" s="359"/>
      <c r="C174" s="359">
        <v>5</v>
      </c>
      <c r="D174" s="357"/>
    </row>
    <row r="175" ht="18.75" spans="1:4">
      <c r="A175" s="355" t="s">
        <v>192</v>
      </c>
      <c r="B175" s="361">
        <v>604</v>
      </c>
      <c r="C175" s="361">
        <v>559</v>
      </c>
      <c r="D175" s="357">
        <f>(C175-B175)/B175</f>
        <v>-0.0745033112582782</v>
      </c>
    </row>
    <row r="176" ht="18.75" spans="1:4">
      <c r="A176" s="358" t="s">
        <v>90</v>
      </c>
      <c r="B176" s="359">
        <v>432</v>
      </c>
      <c r="C176" s="359">
        <v>423</v>
      </c>
      <c r="D176" s="357">
        <f>(C176-B176)/B176</f>
        <v>-0.0208333333333333</v>
      </c>
    </row>
    <row r="177" ht="18.75" spans="1:4">
      <c r="A177" s="358" t="s">
        <v>91</v>
      </c>
      <c r="B177" s="362">
        <v>82</v>
      </c>
      <c r="C177" s="362">
        <v>51</v>
      </c>
      <c r="D177" s="357">
        <f>(C177-B177)/B177</f>
        <v>-0.378048780487805</v>
      </c>
    </row>
    <row r="178" ht="18.75" spans="1:4">
      <c r="A178" s="358" t="s">
        <v>92</v>
      </c>
      <c r="B178" s="359"/>
      <c r="C178" s="359"/>
      <c r="D178" s="357"/>
    </row>
    <row r="179" ht="18.75" spans="1:4">
      <c r="A179" s="358" t="s">
        <v>193</v>
      </c>
      <c r="B179" s="359"/>
      <c r="C179" s="359"/>
      <c r="D179" s="357"/>
    </row>
    <row r="180" ht="18.75" spans="1:4">
      <c r="A180" s="358" t="s">
        <v>99</v>
      </c>
      <c r="B180" s="359"/>
      <c r="C180" s="359"/>
      <c r="D180" s="357"/>
    </row>
    <row r="181" ht="18.75" spans="1:4">
      <c r="A181" s="358" t="s">
        <v>194</v>
      </c>
      <c r="B181" s="359">
        <v>90</v>
      </c>
      <c r="C181" s="359">
        <v>85</v>
      </c>
      <c r="D181" s="357">
        <f>(C181-B181)/B181</f>
        <v>-0.0555555555555556</v>
      </c>
    </row>
    <row r="182" ht="18.75" spans="1:4">
      <c r="A182" s="355" t="s">
        <v>195</v>
      </c>
      <c r="B182" s="361">
        <v>2522</v>
      </c>
      <c r="C182" s="361">
        <v>2450</v>
      </c>
      <c r="D182" s="357">
        <f>(C182-B182)/B182</f>
        <v>-0.0285487708168121</v>
      </c>
    </row>
    <row r="183" ht="18.75" spans="1:4">
      <c r="A183" s="358" t="s">
        <v>90</v>
      </c>
      <c r="B183" s="359">
        <v>2117</v>
      </c>
      <c r="C183" s="359">
        <v>2017</v>
      </c>
      <c r="D183" s="357">
        <f>(C183-B183)/B183</f>
        <v>-0.0472366556447803</v>
      </c>
    </row>
    <row r="184" ht="18.75" spans="1:4">
      <c r="A184" s="358" t="s">
        <v>91</v>
      </c>
      <c r="B184" s="362">
        <v>342</v>
      </c>
      <c r="C184" s="362">
        <v>388</v>
      </c>
      <c r="D184" s="357">
        <f>(C184-B184)/B184</f>
        <v>0.134502923976608</v>
      </c>
    </row>
    <row r="185" ht="18.75" spans="1:4">
      <c r="A185" s="358" t="s">
        <v>92</v>
      </c>
      <c r="B185" s="359"/>
      <c r="C185" s="359"/>
      <c r="D185" s="357"/>
    </row>
    <row r="186" ht="18.75" spans="1:4">
      <c r="A186" s="358" t="s">
        <v>196</v>
      </c>
      <c r="B186" s="359"/>
      <c r="C186" s="359"/>
      <c r="D186" s="357"/>
    </row>
    <row r="187" ht="18.75" spans="1:4">
      <c r="A187" s="358" t="s">
        <v>99</v>
      </c>
      <c r="B187" s="359"/>
      <c r="C187" s="359"/>
      <c r="D187" s="357"/>
    </row>
    <row r="188" ht="37.5" spans="1:4">
      <c r="A188" s="358" t="s">
        <v>197</v>
      </c>
      <c r="B188" s="359">
        <v>60</v>
      </c>
      <c r="C188" s="359">
        <v>45</v>
      </c>
      <c r="D188" s="357">
        <f>(C188-B188)/B188</f>
        <v>-0.25</v>
      </c>
    </row>
    <row r="189" ht="18.75" spans="1:4">
      <c r="A189" s="355" t="s">
        <v>198</v>
      </c>
      <c r="B189" s="361">
        <v>542</v>
      </c>
      <c r="C189" s="361">
        <v>812</v>
      </c>
      <c r="D189" s="357">
        <f>(C189-B189)/B189</f>
        <v>0.498154981549816</v>
      </c>
    </row>
    <row r="190" ht="18.75" spans="1:4">
      <c r="A190" s="358" t="s">
        <v>90</v>
      </c>
      <c r="B190" s="359">
        <v>358</v>
      </c>
      <c r="C190" s="359">
        <v>420</v>
      </c>
      <c r="D190" s="357">
        <f>(C190-B190)/B190</f>
        <v>0.173184357541899</v>
      </c>
    </row>
    <row r="191" ht="18.75" spans="1:4">
      <c r="A191" s="358" t="s">
        <v>91</v>
      </c>
      <c r="B191" s="359">
        <v>175</v>
      </c>
      <c r="C191" s="359">
        <v>391</v>
      </c>
      <c r="D191" s="357">
        <f>(C191-B191)/B191</f>
        <v>1.23428571428571</v>
      </c>
    </row>
    <row r="192" ht="18.75" spans="1:4">
      <c r="A192" s="358" t="s">
        <v>92</v>
      </c>
      <c r="B192" s="359"/>
      <c r="C192" s="359"/>
      <c r="D192" s="357"/>
    </row>
    <row r="193" ht="18.75" spans="1:4">
      <c r="A193" s="358" t="s">
        <v>199</v>
      </c>
      <c r="B193" s="362"/>
      <c r="C193" s="362"/>
      <c r="D193" s="357"/>
    </row>
    <row r="194" ht="18.75" spans="1:4">
      <c r="A194" s="358" t="s">
        <v>99</v>
      </c>
      <c r="B194" s="359"/>
      <c r="C194" s="359"/>
      <c r="D194" s="357"/>
    </row>
    <row r="195" ht="18.75" spans="1:4">
      <c r="A195" s="358" t="s">
        <v>200</v>
      </c>
      <c r="B195" s="359">
        <v>9</v>
      </c>
      <c r="C195" s="359">
        <v>1</v>
      </c>
      <c r="D195" s="357">
        <f>(C195-B195)/B195</f>
        <v>-0.888888888888889</v>
      </c>
    </row>
    <row r="196" ht="18.75" spans="1:4">
      <c r="A196" s="355" t="s">
        <v>201</v>
      </c>
      <c r="B196" s="361">
        <v>289</v>
      </c>
      <c r="C196" s="361">
        <v>245</v>
      </c>
      <c r="D196" s="357">
        <f>(C196-B196)/B196</f>
        <v>-0.152249134948097</v>
      </c>
    </row>
    <row r="197" ht="18.75" spans="1:4">
      <c r="A197" s="358" t="s">
        <v>90</v>
      </c>
      <c r="B197" s="359">
        <v>177</v>
      </c>
      <c r="C197" s="359">
        <v>175</v>
      </c>
      <c r="D197" s="357">
        <f>(C197-B197)/B197</f>
        <v>-0.0112994350282486</v>
      </c>
    </row>
    <row r="198" ht="18.75" spans="1:4">
      <c r="A198" s="358" t="s">
        <v>91</v>
      </c>
      <c r="B198" s="359">
        <v>103</v>
      </c>
      <c r="C198" s="359">
        <v>65</v>
      </c>
      <c r="D198" s="357">
        <f>(C198-B198)/B198</f>
        <v>-0.368932038834951</v>
      </c>
    </row>
    <row r="199" ht="18.75" spans="1:4">
      <c r="A199" s="358" t="s">
        <v>92</v>
      </c>
      <c r="B199" s="362"/>
      <c r="C199" s="362"/>
      <c r="D199" s="357"/>
    </row>
    <row r="200" ht="18.75" spans="1:4">
      <c r="A200" s="358" t="s">
        <v>202</v>
      </c>
      <c r="B200" s="362"/>
      <c r="C200" s="362"/>
      <c r="D200" s="357"/>
    </row>
    <row r="201" ht="18.75" spans="1:4">
      <c r="A201" s="358" t="s">
        <v>99</v>
      </c>
      <c r="B201" s="359"/>
      <c r="C201" s="359"/>
      <c r="D201" s="357"/>
    </row>
    <row r="202" ht="18.75" spans="1:4">
      <c r="A202" s="358" t="s">
        <v>203</v>
      </c>
      <c r="B202" s="359">
        <v>9</v>
      </c>
      <c r="C202" s="359">
        <v>14</v>
      </c>
      <c r="D202" s="357">
        <f>(C202-B202)/B202</f>
        <v>0.555555555555556</v>
      </c>
    </row>
    <row r="203" ht="18.75" spans="1:4">
      <c r="A203" s="355" t="s">
        <v>204</v>
      </c>
      <c r="B203" s="361">
        <v>166</v>
      </c>
      <c r="C203" s="361">
        <v>172</v>
      </c>
      <c r="D203" s="357">
        <f>(C203-B203)/B203</f>
        <v>0.036144578313253</v>
      </c>
    </row>
    <row r="204" ht="18.75" spans="1:4">
      <c r="A204" s="358" t="s">
        <v>90</v>
      </c>
      <c r="B204" s="359">
        <v>143</v>
      </c>
      <c r="C204" s="359">
        <v>146</v>
      </c>
      <c r="D204" s="357">
        <f>(C204-B204)/B204</f>
        <v>0.020979020979021</v>
      </c>
    </row>
    <row r="205" ht="18.75" spans="1:4">
      <c r="A205" s="358" t="s">
        <v>91</v>
      </c>
      <c r="B205" s="359">
        <v>20</v>
      </c>
      <c r="C205" s="359">
        <v>10</v>
      </c>
      <c r="D205" s="357">
        <f>(C205-B205)/B205</f>
        <v>-0.5</v>
      </c>
    </row>
    <row r="206" ht="18.75" spans="1:4">
      <c r="A206" s="358" t="s">
        <v>92</v>
      </c>
      <c r="B206" s="359"/>
      <c r="C206" s="359"/>
      <c r="D206" s="357"/>
    </row>
    <row r="207" ht="18.75" spans="1:4">
      <c r="A207" s="358" t="s">
        <v>205</v>
      </c>
      <c r="B207" s="362"/>
      <c r="C207" s="362">
        <v>5</v>
      </c>
      <c r="D207" s="357"/>
    </row>
    <row r="208" ht="18.75" spans="1:4">
      <c r="A208" s="358" t="s">
        <v>206</v>
      </c>
      <c r="B208" s="359"/>
      <c r="C208" s="359"/>
      <c r="D208" s="357"/>
    </row>
    <row r="209" ht="18.75" spans="1:4">
      <c r="A209" s="358" t="s">
        <v>99</v>
      </c>
      <c r="B209" s="359"/>
      <c r="C209" s="359"/>
      <c r="D209" s="357"/>
    </row>
    <row r="210" ht="18.75" spans="1:4">
      <c r="A210" s="358" t="s">
        <v>207</v>
      </c>
      <c r="B210" s="359">
        <v>3</v>
      </c>
      <c r="C210" s="359">
        <v>11</v>
      </c>
      <c r="D210" s="357">
        <f>(C210-B210)/B210</f>
        <v>2.66666666666667</v>
      </c>
    </row>
    <row r="211" ht="18.75" spans="1:4">
      <c r="A211" s="355" t="s">
        <v>208</v>
      </c>
      <c r="B211" s="361"/>
      <c r="C211" s="361"/>
      <c r="D211" s="357"/>
    </row>
    <row r="212" ht="18.75" spans="1:4">
      <c r="A212" s="358" t="s">
        <v>90</v>
      </c>
      <c r="B212" s="359"/>
      <c r="C212" s="359"/>
      <c r="D212" s="357"/>
    </row>
    <row r="213" ht="18.75" spans="1:4">
      <c r="A213" s="358" t="s">
        <v>91</v>
      </c>
      <c r="B213" s="359"/>
      <c r="C213" s="359"/>
      <c r="D213" s="357"/>
    </row>
    <row r="214" ht="18.75" spans="1:4">
      <c r="A214" s="358" t="s">
        <v>92</v>
      </c>
      <c r="B214" s="359"/>
      <c r="C214" s="359"/>
      <c r="D214" s="357"/>
    </row>
    <row r="215" ht="18.75" spans="1:4">
      <c r="A215" s="358" t="s">
        <v>99</v>
      </c>
      <c r="B215" s="362"/>
      <c r="C215" s="362"/>
      <c r="D215" s="357"/>
    </row>
    <row r="216" ht="18.75" spans="1:4">
      <c r="A216" s="358" t="s">
        <v>209</v>
      </c>
      <c r="B216" s="359"/>
      <c r="C216" s="359"/>
      <c r="D216" s="357"/>
    </row>
    <row r="217" ht="18.75" spans="1:4">
      <c r="A217" s="355" t="s">
        <v>210</v>
      </c>
      <c r="B217" s="361"/>
      <c r="C217" s="361"/>
      <c r="D217" s="357"/>
    </row>
    <row r="218" ht="18.75" spans="1:4">
      <c r="A218" s="358" t="s">
        <v>90</v>
      </c>
      <c r="B218" s="359"/>
      <c r="C218" s="359"/>
      <c r="D218" s="357"/>
    </row>
    <row r="219" ht="18.75" spans="1:4">
      <c r="A219" s="358" t="s">
        <v>91</v>
      </c>
      <c r="B219" s="359"/>
      <c r="C219" s="359"/>
      <c r="D219" s="357"/>
    </row>
    <row r="220" ht="18.75" spans="1:4">
      <c r="A220" s="358" t="s">
        <v>92</v>
      </c>
      <c r="B220" s="359"/>
      <c r="C220" s="359"/>
      <c r="D220" s="357"/>
    </row>
    <row r="221" ht="18.75" spans="1:4">
      <c r="A221" s="358" t="s">
        <v>99</v>
      </c>
      <c r="B221" s="359"/>
      <c r="C221" s="359"/>
      <c r="D221" s="357"/>
    </row>
    <row r="222" ht="18.75" spans="1:4">
      <c r="A222" s="358" t="s">
        <v>211</v>
      </c>
      <c r="B222" s="362"/>
      <c r="C222" s="362"/>
      <c r="D222" s="357"/>
    </row>
    <row r="223" ht="18.75" spans="1:4">
      <c r="A223" s="355" t="s">
        <v>212</v>
      </c>
      <c r="B223" s="361"/>
      <c r="C223" s="361"/>
      <c r="D223" s="357"/>
    </row>
    <row r="224" ht="18.75" spans="1:4">
      <c r="A224" s="358" t="s">
        <v>90</v>
      </c>
      <c r="B224" s="359"/>
      <c r="C224" s="359"/>
      <c r="D224" s="357"/>
    </row>
    <row r="225" ht="18.75" spans="1:4">
      <c r="A225" s="358" t="s">
        <v>91</v>
      </c>
      <c r="B225" s="359"/>
      <c r="C225" s="359"/>
      <c r="D225" s="357"/>
    </row>
    <row r="226" ht="18.75" spans="1:4">
      <c r="A226" s="358" t="s">
        <v>92</v>
      </c>
      <c r="B226" s="359"/>
      <c r="C226" s="359"/>
      <c r="D226" s="357"/>
    </row>
    <row r="227" ht="18.75" spans="1:4">
      <c r="A227" s="358" t="s">
        <v>213</v>
      </c>
      <c r="B227" s="359"/>
      <c r="C227" s="359"/>
      <c r="D227" s="357"/>
    </row>
    <row r="228" ht="18.75" spans="1:4">
      <c r="A228" s="358" t="s">
        <v>99</v>
      </c>
      <c r="B228" s="359"/>
      <c r="C228" s="359"/>
      <c r="D228" s="357"/>
    </row>
    <row r="229" ht="18.75" spans="1:4">
      <c r="A229" s="358" t="s">
        <v>214</v>
      </c>
      <c r="B229" s="362"/>
      <c r="C229" s="362"/>
      <c r="D229" s="357"/>
    </row>
    <row r="230" ht="18.75" spans="1:4">
      <c r="A230" s="355" t="s">
        <v>215</v>
      </c>
      <c r="B230" s="361">
        <v>1153</v>
      </c>
      <c r="C230" s="361">
        <v>1214</v>
      </c>
      <c r="D230" s="357">
        <f>(C230-B230)/B230</f>
        <v>0.0529054640069384</v>
      </c>
    </row>
    <row r="231" ht="18.75" spans="1:4">
      <c r="A231" s="358" t="s">
        <v>90</v>
      </c>
      <c r="B231" s="359">
        <v>1102</v>
      </c>
      <c r="C231" s="359">
        <v>1007</v>
      </c>
      <c r="D231" s="357">
        <f>(C231-B231)/B231</f>
        <v>-0.0862068965517241</v>
      </c>
    </row>
    <row r="232" ht="18.75" spans="1:4">
      <c r="A232" s="358" t="s">
        <v>91</v>
      </c>
      <c r="B232" s="359">
        <v>33</v>
      </c>
      <c r="C232" s="359">
        <v>11</v>
      </c>
      <c r="D232" s="357">
        <f>(C232-B232)/B232</f>
        <v>-0.666666666666667</v>
      </c>
    </row>
    <row r="233" ht="18.75" spans="1:4">
      <c r="A233" s="358" t="s">
        <v>92</v>
      </c>
      <c r="B233" s="359"/>
      <c r="C233" s="359"/>
      <c r="D233" s="357"/>
    </row>
    <row r="234" ht="18.75" spans="1:4">
      <c r="A234" s="358" t="s">
        <v>216</v>
      </c>
      <c r="B234" s="359"/>
      <c r="C234" s="359">
        <v>155</v>
      </c>
      <c r="D234" s="357"/>
    </row>
    <row r="235" ht="18.75" spans="1:4">
      <c r="A235" s="358" t="s">
        <v>217</v>
      </c>
      <c r="B235" s="362"/>
      <c r="C235" s="362">
        <v>4</v>
      </c>
      <c r="D235" s="357"/>
    </row>
    <row r="236" ht="18.75" spans="1:4">
      <c r="A236" s="358" t="s">
        <v>131</v>
      </c>
      <c r="B236" s="359"/>
      <c r="C236" s="359"/>
      <c r="D236" s="357"/>
    </row>
    <row r="237" ht="18.75" spans="1:4">
      <c r="A237" s="358" t="s">
        <v>218</v>
      </c>
      <c r="B237" s="359"/>
      <c r="C237" s="359">
        <v>8</v>
      </c>
      <c r="D237" s="357"/>
    </row>
    <row r="238" ht="18.75" spans="1:4">
      <c r="A238" s="358" t="s">
        <v>219</v>
      </c>
      <c r="B238" s="359"/>
      <c r="C238" s="359"/>
      <c r="D238" s="357"/>
    </row>
    <row r="239" ht="18.75" spans="1:4">
      <c r="A239" s="358" t="s">
        <v>220</v>
      </c>
      <c r="B239" s="359"/>
      <c r="C239" s="359">
        <v>2</v>
      </c>
      <c r="D239" s="357"/>
    </row>
    <row r="240" ht="18.75" spans="1:4">
      <c r="A240" s="358" t="s">
        <v>221</v>
      </c>
      <c r="B240" s="359"/>
      <c r="C240" s="359"/>
      <c r="D240" s="357"/>
    </row>
    <row r="241" ht="18.75" spans="1:4">
      <c r="A241" s="358" t="s">
        <v>222</v>
      </c>
      <c r="B241" s="359"/>
      <c r="C241" s="359"/>
      <c r="D241" s="357"/>
    </row>
    <row r="242" ht="18.75" spans="1:4">
      <c r="A242" s="358" t="s">
        <v>223</v>
      </c>
      <c r="B242" s="359"/>
      <c r="C242" s="359"/>
      <c r="D242" s="357"/>
    </row>
    <row r="243" ht="18.75" spans="1:4">
      <c r="A243" s="358" t="s">
        <v>99</v>
      </c>
      <c r="B243" s="359"/>
      <c r="C243" s="359"/>
      <c r="D243" s="357"/>
    </row>
    <row r="244" ht="18.75" spans="1:4">
      <c r="A244" s="358" t="s">
        <v>224</v>
      </c>
      <c r="B244" s="359">
        <v>18</v>
      </c>
      <c r="C244" s="359">
        <v>27</v>
      </c>
      <c r="D244" s="357">
        <f>(C244-B244)/B244</f>
        <v>0.5</v>
      </c>
    </row>
    <row r="245" ht="18.75" spans="1:4">
      <c r="A245" s="355" t="s">
        <v>225</v>
      </c>
      <c r="B245" s="356">
        <v>22235</v>
      </c>
      <c r="C245" s="356">
        <v>6913</v>
      </c>
      <c r="D245" s="357">
        <f>(C245-B245)/B245</f>
        <v>-0.689093771081628</v>
      </c>
    </row>
    <row r="246" ht="18.75" spans="1:4">
      <c r="A246" s="358" t="s">
        <v>226</v>
      </c>
      <c r="B246" s="359"/>
      <c r="C246" s="359"/>
      <c r="D246" s="357"/>
    </row>
    <row r="247" ht="18.75" spans="1:4">
      <c r="A247" s="358" t="s">
        <v>227</v>
      </c>
      <c r="B247" s="359">
        <v>22235</v>
      </c>
      <c r="C247" s="359">
        <v>6913</v>
      </c>
      <c r="D247" s="357">
        <f>(C247-B247)/B247</f>
        <v>-0.689093771081628</v>
      </c>
    </row>
    <row r="248" ht="18.75" spans="1:4">
      <c r="A248" s="355" t="s">
        <v>228</v>
      </c>
      <c r="B248" s="361"/>
      <c r="C248" s="361"/>
      <c r="D248" s="357"/>
    </row>
    <row r="249" ht="18.75" spans="1:4">
      <c r="A249" s="355" t="s">
        <v>44</v>
      </c>
      <c r="B249" s="361"/>
      <c r="C249" s="361"/>
      <c r="D249" s="357"/>
    </row>
    <row r="250" ht="18.75" spans="1:4">
      <c r="A250" s="355" t="s">
        <v>229</v>
      </c>
      <c r="B250" s="361"/>
      <c r="C250" s="361"/>
      <c r="D250" s="357"/>
    </row>
    <row r="251" ht="18.75" spans="1:4">
      <c r="A251" s="355" t="s">
        <v>230</v>
      </c>
      <c r="B251" s="361"/>
      <c r="C251" s="361"/>
      <c r="D251" s="357"/>
    </row>
    <row r="252" ht="18.75" spans="1:4">
      <c r="A252" s="355" t="s">
        <v>45</v>
      </c>
      <c r="B252" s="356">
        <v>178</v>
      </c>
      <c r="C252" s="356">
        <v>55</v>
      </c>
      <c r="D252" s="357">
        <f>(C252-B252)/B252</f>
        <v>-0.691011235955056</v>
      </c>
    </row>
    <row r="253" ht="18.75" spans="1:4">
      <c r="A253" s="355" t="s">
        <v>231</v>
      </c>
      <c r="B253" s="356"/>
      <c r="C253" s="356"/>
      <c r="D253" s="357"/>
    </row>
    <row r="254" ht="18.75" spans="1:4">
      <c r="A254" s="358" t="s">
        <v>232</v>
      </c>
      <c r="B254" s="362"/>
      <c r="C254" s="362"/>
      <c r="D254" s="357"/>
    </row>
    <row r="255" ht="18.75" spans="1:4">
      <c r="A255" s="355" t="s">
        <v>233</v>
      </c>
      <c r="B255" s="361">
        <v>21</v>
      </c>
      <c r="C255" s="361">
        <v>55</v>
      </c>
      <c r="D255" s="357">
        <f>(C255-B255)/B255</f>
        <v>1.61904761904762</v>
      </c>
    </row>
    <row r="256" ht="18.75" spans="1:4">
      <c r="A256" s="358" t="s">
        <v>234</v>
      </c>
      <c r="B256" s="359">
        <v>15</v>
      </c>
      <c r="C256" s="359">
        <v>13</v>
      </c>
      <c r="D256" s="357">
        <f>(C256-B256)/B256</f>
        <v>-0.133333333333333</v>
      </c>
    </row>
    <row r="257" ht="18.75" spans="1:4">
      <c r="A257" s="358" t="s">
        <v>235</v>
      </c>
      <c r="B257" s="362"/>
      <c r="C257" s="362"/>
      <c r="D257" s="357"/>
    </row>
    <row r="258" ht="18.75" spans="1:4">
      <c r="A258" s="358" t="s">
        <v>236</v>
      </c>
      <c r="B258" s="359"/>
      <c r="C258" s="359"/>
      <c r="D258" s="357"/>
    </row>
    <row r="259" ht="18.75" spans="1:4">
      <c r="A259" s="358" t="s">
        <v>237</v>
      </c>
      <c r="B259" s="359"/>
      <c r="C259" s="359"/>
      <c r="D259" s="357"/>
    </row>
    <row r="260" ht="18.75" spans="1:4">
      <c r="A260" s="358" t="s">
        <v>238</v>
      </c>
      <c r="B260" s="362"/>
      <c r="C260" s="362"/>
      <c r="D260" s="357"/>
    </row>
    <row r="261" ht="18.75" spans="1:4">
      <c r="A261" s="358" t="s">
        <v>239</v>
      </c>
      <c r="B261" s="362"/>
      <c r="C261" s="362"/>
      <c r="D261" s="357"/>
    </row>
    <row r="262" ht="18.75" spans="1:4">
      <c r="A262" s="358" t="s">
        <v>240</v>
      </c>
      <c r="B262" s="359">
        <v>6</v>
      </c>
      <c r="C262" s="359">
        <v>42</v>
      </c>
      <c r="D262" s="357">
        <f>(C262-B262)/B262</f>
        <v>6</v>
      </c>
    </row>
    <row r="263" ht="18.75" spans="1:4">
      <c r="A263" s="358" t="s">
        <v>241</v>
      </c>
      <c r="B263" s="359"/>
      <c r="C263" s="359"/>
      <c r="D263" s="357"/>
    </row>
    <row r="264" ht="18.75" spans="1:4">
      <c r="A264" s="358" t="s">
        <v>242</v>
      </c>
      <c r="B264" s="359"/>
      <c r="C264" s="359"/>
      <c r="D264" s="357"/>
    </row>
    <row r="265" ht="18.75" spans="1:4">
      <c r="A265" s="355" t="s">
        <v>243</v>
      </c>
      <c r="B265" s="361">
        <v>157</v>
      </c>
      <c r="C265" s="361"/>
      <c r="D265" s="357">
        <f>(C265-B265)/B265</f>
        <v>-1</v>
      </c>
    </row>
    <row r="266" ht="18.75" spans="1:4">
      <c r="A266" s="358" t="s">
        <v>244</v>
      </c>
      <c r="B266" s="359">
        <v>157</v>
      </c>
      <c r="C266" s="359"/>
      <c r="D266" s="357">
        <f>(C266-B266)/B266</f>
        <v>-1</v>
      </c>
    </row>
    <row r="267" ht="18.75" spans="1:4">
      <c r="A267" s="355" t="s">
        <v>228</v>
      </c>
      <c r="B267" s="361"/>
      <c r="C267" s="361"/>
      <c r="D267" s="357"/>
    </row>
    <row r="268" ht="18.75" spans="1:4">
      <c r="A268" s="355" t="s">
        <v>46</v>
      </c>
      <c r="B268" s="361">
        <v>6366</v>
      </c>
      <c r="C268" s="361">
        <v>6481</v>
      </c>
      <c r="D268" s="357">
        <f>(C268-B268)/B268</f>
        <v>0.0180647188187245</v>
      </c>
    </row>
    <row r="269" ht="18.75" spans="1:4">
      <c r="A269" s="355" t="s">
        <v>245</v>
      </c>
      <c r="B269" s="361">
        <v>294</v>
      </c>
      <c r="C269" s="361">
        <v>149</v>
      </c>
      <c r="D269" s="357">
        <f>(C269-B269)/B269</f>
        <v>-0.493197278911565</v>
      </c>
    </row>
    <row r="270" ht="18.75" spans="1:4">
      <c r="A270" s="358" t="s">
        <v>246</v>
      </c>
      <c r="B270" s="359">
        <v>294</v>
      </c>
      <c r="C270" s="359">
        <v>29</v>
      </c>
      <c r="D270" s="357">
        <f>(C270-B270)/B270</f>
        <v>-0.901360544217687</v>
      </c>
    </row>
    <row r="271" ht="18.75" spans="1:4">
      <c r="A271" s="358" t="s">
        <v>247</v>
      </c>
      <c r="B271" s="359"/>
      <c r="C271" s="359">
        <v>120</v>
      </c>
      <c r="D271" s="357"/>
    </row>
    <row r="272" ht="18.75" spans="1:4">
      <c r="A272" s="355" t="s">
        <v>248</v>
      </c>
      <c r="B272" s="361">
        <v>5218</v>
      </c>
      <c r="C272" s="361">
        <v>5275</v>
      </c>
      <c r="D272" s="357">
        <f>(C272-B272)/B272</f>
        <v>0.0109237255653507</v>
      </c>
    </row>
    <row r="273" ht="18.75" spans="1:4">
      <c r="A273" s="358" t="s">
        <v>90</v>
      </c>
      <c r="B273" s="362">
        <v>3650</v>
      </c>
      <c r="C273" s="362">
        <v>3985</v>
      </c>
      <c r="D273" s="357">
        <f>(C273-B273)/B273</f>
        <v>0.0917808219178082</v>
      </c>
    </row>
    <row r="274" ht="18.75" spans="1:4">
      <c r="A274" s="358" t="s">
        <v>91</v>
      </c>
      <c r="B274" s="362">
        <v>1009</v>
      </c>
      <c r="C274" s="362">
        <v>517</v>
      </c>
      <c r="D274" s="357">
        <f>(C274-B274)/B274</f>
        <v>-0.487611496531219</v>
      </c>
    </row>
    <row r="275" ht="18.75" spans="1:4">
      <c r="A275" s="358" t="s">
        <v>92</v>
      </c>
      <c r="B275" s="359"/>
      <c r="C275" s="359"/>
      <c r="D275" s="357"/>
    </row>
    <row r="276" ht="18.75" spans="1:4">
      <c r="A276" s="358" t="s">
        <v>131</v>
      </c>
      <c r="B276" s="359">
        <v>119</v>
      </c>
      <c r="C276" s="359">
        <v>305</v>
      </c>
      <c r="D276" s="357">
        <f>(C276-B276)/B276</f>
        <v>1.56302521008403</v>
      </c>
    </row>
    <row r="277" ht="18.75" spans="1:4">
      <c r="A277" s="358" t="s">
        <v>249</v>
      </c>
      <c r="B277" s="359">
        <v>165</v>
      </c>
      <c r="C277" s="359">
        <v>420</v>
      </c>
      <c r="D277" s="357">
        <f>(C277-B277)/B277</f>
        <v>1.54545454545455</v>
      </c>
    </row>
    <row r="278" ht="18.75" spans="1:4">
      <c r="A278" s="358" t="s">
        <v>250</v>
      </c>
      <c r="B278" s="359"/>
      <c r="C278" s="359"/>
      <c r="D278" s="357"/>
    </row>
    <row r="279" ht="18.75" spans="1:4">
      <c r="A279" s="358" t="s">
        <v>251</v>
      </c>
      <c r="B279" s="359"/>
      <c r="C279" s="359"/>
      <c r="D279" s="357"/>
    </row>
    <row r="280" ht="18.75" spans="1:4">
      <c r="A280" s="358" t="s">
        <v>252</v>
      </c>
      <c r="B280" s="359"/>
      <c r="C280" s="359"/>
      <c r="D280" s="357"/>
    </row>
    <row r="281" ht="18.75" spans="1:4">
      <c r="A281" s="358" t="s">
        <v>99</v>
      </c>
      <c r="B281" s="359"/>
      <c r="C281" s="359"/>
      <c r="D281" s="357"/>
    </row>
    <row r="282" ht="18.75" spans="1:4">
      <c r="A282" s="358" t="s">
        <v>253</v>
      </c>
      <c r="B282" s="359">
        <v>275</v>
      </c>
      <c r="C282" s="359">
        <v>48</v>
      </c>
      <c r="D282" s="357">
        <f>(C282-B282)/B282</f>
        <v>-0.825454545454545</v>
      </c>
    </row>
    <row r="283" ht="18.75" spans="1:4">
      <c r="A283" s="355" t="s">
        <v>254</v>
      </c>
      <c r="B283" s="361"/>
      <c r="C283" s="361"/>
      <c r="D283" s="357"/>
    </row>
    <row r="284" ht="18.75" spans="1:4">
      <c r="A284" s="358" t="s">
        <v>90</v>
      </c>
      <c r="B284" s="359"/>
      <c r="C284" s="359"/>
      <c r="D284" s="357"/>
    </row>
    <row r="285" ht="18.75" spans="1:4">
      <c r="A285" s="358" t="s">
        <v>91</v>
      </c>
      <c r="B285" s="359"/>
      <c r="C285" s="359"/>
      <c r="D285" s="357"/>
    </row>
    <row r="286" ht="18.75" spans="1:4">
      <c r="A286" s="358" t="s">
        <v>92</v>
      </c>
      <c r="B286" s="362"/>
      <c r="C286" s="362"/>
      <c r="D286" s="357"/>
    </row>
    <row r="287" ht="18.75" spans="1:4">
      <c r="A287" s="358" t="s">
        <v>255</v>
      </c>
      <c r="B287" s="359"/>
      <c r="C287" s="359"/>
      <c r="D287" s="357"/>
    </row>
    <row r="288" ht="18.75" spans="1:4">
      <c r="A288" s="358" t="s">
        <v>99</v>
      </c>
      <c r="B288" s="359"/>
      <c r="C288" s="359"/>
      <c r="D288" s="357"/>
    </row>
    <row r="289" ht="18.75" spans="1:4">
      <c r="A289" s="358" t="s">
        <v>256</v>
      </c>
      <c r="B289" s="359"/>
      <c r="C289" s="359"/>
      <c r="D289" s="357"/>
    </row>
    <row r="290" ht="18.75" spans="1:4">
      <c r="A290" s="355" t="s">
        <v>257</v>
      </c>
      <c r="B290" s="361">
        <v>21</v>
      </c>
      <c r="C290" s="361">
        <v>25</v>
      </c>
      <c r="D290" s="357">
        <f>(C290-B290)/B290</f>
        <v>0.19047619047619</v>
      </c>
    </row>
    <row r="291" ht="18.75" spans="1:4">
      <c r="A291" s="358" t="s">
        <v>90</v>
      </c>
      <c r="B291" s="359">
        <v>21</v>
      </c>
      <c r="C291" s="359">
        <v>25</v>
      </c>
      <c r="D291" s="357">
        <f>(C291-B291)/B291</f>
        <v>0.19047619047619</v>
      </c>
    </row>
    <row r="292" ht="18.75" spans="1:4">
      <c r="A292" s="358" t="s">
        <v>91</v>
      </c>
      <c r="B292" s="359"/>
      <c r="C292" s="359"/>
      <c r="D292" s="357"/>
    </row>
    <row r="293" ht="18.75" spans="1:4">
      <c r="A293" s="358" t="s">
        <v>92</v>
      </c>
      <c r="B293" s="359"/>
      <c r="C293" s="359"/>
      <c r="D293" s="357"/>
    </row>
    <row r="294" ht="18.75" spans="1:4">
      <c r="A294" s="358" t="s">
        <v>258</v>
      </c>
      <c r="B294" s="359"/>
      <c r="C294" s="359"/>
      <c r="D294" s="357"/>
    </row>
    <row r="295" ht="18.75" spans="1:4">
      <c r="A295" s="358" t="s">
        <v>259</v>
      </c>
      <c r="B295" s="359"/>
      <c r="C295" s="359"/>
      <c r="D295" s="357"/>
    </row>
    <row r="296" ht="18.75" spans="1:4">
      <c r="A296" s="358" t="s">
        <v>99</v>
      </c>
      <c r="B296" s="359"/>
      <c r="C296" s="359"/>
      <c r="D296" s="357"/>
    </row>
    <row r="297" ht="18.75" spans="1:4">
      <c r="A297" s="358" t="s">
        <v>260</v>
      </c>
      <c r="B297" s="359"/>
      <c r="C297" s="359"/>
      <c r="D297" s="357"/>
    </row>
    <row r="298" ht="18.75" spans="1:4">
      <c r="A298" s="355" t="s">
        <v>261</v>
      </c>
      <c r="B298" s="361">
        <v>30</v>
      </c>
      <c r="C298" s="361">
        <v>20</v>
      </c>
      <c r="D298" s="357">
        <f>(C298-B298)/B298</f>
        <v>-0.333333333333333</v>
      </c>
    </row>
    <row r="299" ht="18.75" spans="1:4">
      <c r="A299" s="358" t="s">
        <v>90</v>
      </c>
      <c r="B299" s="359">
        <v>30</v>
      </c>
      <c r="C299" s="359">
        <v>20</v>
      </c>
      <c r="D299" s="357">
        <f>(C299-B299)/B299</f>
        <v>-0.333333333333333</v>
      </c>
    </row>
    <row r="300" ht="18.75" spans="1:4">
      <c r="A300" s="358" t="s">
        <v>91</v>
      </c>
      <c r="B300" s="359"/>
      <c r="C300" s="359"/>
      <c r="D300" s="357"/>
    </row>
    <row r="301" ht="18.75" spans="1:4">
      <c r="A301" s="358" t="s">
        <v>92</v>
      </c>
      <c r="B301" s="359"/>
      <c r="C301" s="359"/>
      <c r="D301" s="357"/>
    </row>
    <row r="302" ht="18.75" spans="1:4">
      <c r="A302" s="358" t="s">
        <v>262</v>
      </c>
      <c r="B302" s="359"/>
      <c r="C302" s="359"/>
      <c r="D302" s="357"/>
    </row>
    <row r="303" ht="18.75" spans="1:4">
      <c r="A303" s="358" t="s">
        <v>263</v>
      </c>
      <c r="B303" s="359"/>
      <c r="C303" s="359"/>
      <c r="D303" s="357"/>
    </row>
    <row r="304" ht="18.75" spans="1:4">
      <c r="A304" s="358" t="s">
        <v>264</v>
      </c>
      <c r="B304" s="359"/>
      <c r="C304" s="359"/>
      <c r="D304" s="357"/>
    </row>
    <row r="305" ht="18.75" spans="1:4">
      <c r="A305" s="358" t="s">
        <v>99</v>
      </c>
      <c r="B305" s="359"/>
      <c r="C305" s="359"/>
      <c r="D305" s="357"/>
    </row>
    <row r="306" ht="18.75" spans="1:4">
      <c r="A306" s="358" t="s">
        <v>265</v>
      </c>
      <c r="B306" s="359"/>
      <c r="C306" s="359"/>
      <c r="D306" s="357"/>
    </row>
    <row r="307" ht="18.75" spans="1:4">
      <c r="A307" s="355" t="s">
        <v>266</v>
      </c>
      <c r="B307" s="361">
        <v>803</v>
      </c>
      <c r="C307" s="361">
        <v>890</v>
      </c>
      <c r="D307" s="357">
        <f>(C307-B307)/B307</f>
        <v>0.108343711083437</v>
      </c>
    </row>
    <row r="308" ht="18.75" spans="1:4">
      <c r="A308" s="358" t="s">
        <v>90</v>
      </c>
      <c r="B308" s="362">
        <v>686</v>
      </c>
      <c r="C308" s="362">
        <v>663</v>
      </c>
      <c r="D308" s="357">
        <f>(C308-B308)/B308</f>
        <v>-0.0335276967930029</v>
      </c>
    </row>
    <row r="309" ht="18.75" spans="1:4">
      <c r="A309" s="358" t="s">
        <v>91</v>
      </c>
      <c r="B309" s="359">
        <v>8</v>
      </c>
      <c r="C309" s="359">
        <v>93</v>
      </c>
      <c r="D309" s="357">
        <f>(C309-B309)/B309</f>
        <v>10.625</v>
      </c>
    </row>
    <row r="310" ht="18.75" spans="1:4">
      <c r="A310" s="358" t="s">
        <v>92</v>
      </c>
      <c r="B310" s="359"/>
      <c r="C310" s="359"/>
      <c r="D310" s="357"/>
    </row>
    <row r="311" ht="18.75" spans="1:4">
      <c r="A311" s="358" t="s">
        <v>267</v>
      </c>
      <c r="B311" s="359">
        <v>64</v>
      </c>
      <c r="C311" s="359">
        <v>74</v>
      </c>
      <c r="D311" s="357">
        <f>(C311-B311)/B311</f>
        <v>0.15625</v>
      </c>
    </row>
    <row r="312" ht="18.75" spans="1:4">
      <c r="A312" s="358" t="s">
        <v>268</v>
      </c>
      <c r="B312" s="359">
        <v>20</v>
      </c>
      <c r="C312" s="359">
        <v>12</v>
      </c>
      <c r="D312" s="357">
        <f>(C312-B312)/B312</f>
        <v>-0.4</v>
      </c>
    </row>
    <row r="313" ht="18.75" spans="1:4">
      <c r="A313" s="358" t="s">
        <v>269</v>
      </c>
      <c r="B313" s="359"/>
      <c r="C313" s="359"/>
      <c r="D313" s="357"/>
    </row>
    <row r="314" ht="18.75" spans="1:4">
      <c r="A314" s="358" t="s">
        <v>270</v>
      </c>
      <c r="B314" s="359">
        <v>16</v>
      </c>
      <c r="C314" s="359">
        <v>13</v>
      </c>
      <c r="D314" s="357">
        <f>(C314-B314)/B314</f>
        <v>-0.1875</v>
      </c>
    </row>
    <row r="315" ht="18.75" spans="1:4">
      <c r="A315" s="358" t="s">
        <v>271</v>
      </c>
      <c r="B315" s="362"/>
      <c r="C315" s="362"/>
      <c r="D315" s="357"/>
    </row>
    <row r="316" ht="18.75" spans="1:4">
      <c r="A316" s="358" t="s">
        <v>272</v>
      </c>
      <c r="B316" s="359"/>
      <c r="C316" s="359"/>
      <c r="D316" s="357"/>
    </row>
    <row r="317" ht="18.75" spans="1:4">
      <c r="A317" s="358" t="s">
        <v>273</v>
      </c>
      <c r="B317" s="359">
        <v>7</v>
      </c>
      <c r="C317" s="359">
        <v>12</v>
      </c>
      <c r="D317" s="357">
        <f>(C317-B317)/B317</f>
        <v>0.714285714285714</v>
      </c>
    </row>
    <row r="318" ht="18.75" spans="1:4">
      <c r="A318" s="358" t="s">
        <v>274</v>
      </c>
      <c r="B318" s="359"/>
      <c r="C318" s="359"/>
      <c r="D318" s="357"/>
    </row>
    <row r="319" ht="18.75" spans="1:4">
      <c r="A319" s="358" t="s">
        <v>275</v>
      </c>
      <c r="B319" s="359"/>
      <c r="C319" s="359"/>
      <c r="D319" s="357"/>
    </row>
    <row r="320" ht="18.75" spans="1:4">
      <c r="A320" s="358" t="s">
        <v>131</v>
      </c>
      <c r="B320" s="359"/>
      <c r="C320" s="359"/>
      <c r="D320" s="357"/>
    </row>
    <row r="321" ht="18.75" spans="1:4">
      <c r="A321" s="358" t="s">
        <v>99</v>
      </c>
      <c r="B321" s="359"/>
      <c r="C321" s="359"/>
      <c r="D321" s="357"/>
    </row>
    <row r="322" ht="18.75" spans="1:4">
      <c r="A322" s="358" t="s">
        <v>276</v>
      </c>
      <c r="B322" s="359">
        <v>2</v>
      </c>
      <c r="C322" s="359">
        <v>23</v>
      </c>
      <c r="D322" s="357"/>
    </row>
    <row r="323" ht="18.75" spans="1:4">
      <c r="A323" s="355" t="s">
        <v>277</v>
      </c>
      <c r="B323" s="361"/>
      <c r="C323" s="361"/>
      <c r="D323" s="357"/>
    </row>
    <row r="324" ht="18.75" spans="1:4">
      <c r="A324" s="358" t="s">
        <v>90</v>
      </c>
      <c r="B324" s="359"/>
      <c r="C324" s="359"/>
      <c r="D324" s="357"/>
    </row>
    <row r="325" ht="18.75" spans="1:4">
      <c r="A325" s="358" t="s">
        <v>91</v>
      </c>
      <c r="B325" s="359"/>
      <c r="C325" s="359"/>
      <c r="D325" s="357"/>
    </row>
    <row r="326" ht="18.75" spans="1:4">
      <c r="A326" s="358" t="s">
        <v>92</v>
      </c>
      <c r="B326" s="359"/>
      <c r="C326" s="359"/>
      <c r="D326" s="357"/>
    </row>
    <row r="327" ht="18.75" spans="1:4">
      <c r="A327" s="358" t="s">
        <v>278</v>
      </c>
      <c r="B327" s="362"/>
      <c r="C327" s="362"/>
      <c r="D327" s="357"/>
    </row>
    <row r="328" ht="18.75" spans="1:4">
      <c r="A328" s="358" t="s">
        <v>279</v>
      </c>
      <c r="B328" s="359"/>
      <c r="C328" s="359"/>
      <c r="D328" s="357"/>
    </row>
    <row r="329" ht="18.75" spans="1:4">
      <c r="A329" s="358" t="s">
        <v>280</v>
      </c>
      <c r="B329" s="359"/>
      <c r="C329" s="359"/>
      <c r="D329" s="357"/>
    </row>
    <row r="330" ht="18.75" spans="1:4">
      <c r="A330" s="358" t="s">
        <v>131</v>
      </c>
      <c r="B330" s="359"/>
      <c r="C330" s="359"/>
      <c r="D330" s="357"/>
    </row>
    <row r="331" ht="18.75" spans="1:4">
      <c r="A331" s="358" t="s">
        <v>99</v>
      </c>
      <c r="B331" s="359"/>
      <c r="C331" s="359"/>
      <c r="D331" s="357"/>
    </row>
    <row r="332" ht="18.75" spans="1:4">
      <c r="A332" s="358" t="s">
        <v>281</v>
      </c>
      <c r="B332" s="359"/>
      <c r="C332" s="359"/>
      <c r="D332" s="357"/>
    </row>
    <row r="333" ht="18.75" spans="1:4">
      <c r="A333" s="355" t="s">
        <v>282</v>
      </c>
      <c r="B333" s="361"/>
      <c r="C333" s="361"/>
      <c r="D333" s="357"/>
    </row>
    <row r="334" ht="18.75" spans="1:4">
      <c r="A334" s="358" t="s">
        <v>90</v>
      </c>
      <c r="B334" s="359"/>
      <c r="C334" s="359"/>
      <c r="D334" s="357"/>
    </row>
    <row r="335" ht="18.75" spans="1:4">
      <c r="A335" s="358" t="s">
        <v>91</v>
      </c>
      <c r="B335" s="359"/>
      <c r="C335" s="359"/>
      <c r="D335" s="357"/>
    </row>
    <row r="336" ht="18.75" spans="1:4">
      <c r="A336" s="358" t="s">
        <v>92</v>
      </c>
      <c r="B336" s="359"/>
      <c r="C336" s="359"/>
      <c r="D336" s="357"/>
    </row>
    <row r="337" ht="18.75" spans="1:4">
      <c r="A337" s="358" t="s">
        <v>283</v>
      </c>
      <c r="B337" s="362"/>
      <c r="C337" s="362"/>
      <c r="D337" s="357"/>
    </row>
    <row r="338" ht="18.75" spans="1:4">
      <c r="A338" s="358" t="s">
        <v>284</v>
      </c>
      <c r="B338" s="359"/>
      <c r="C338" s="359"/>
      <c r="D338" s="357"/>
    </row>
    <row r="339" ht="18.75" spans="1:4">
      <c r="A339" s="358" t="s">
        <v>285</v>
      </c>
      <c r="B339" s="359"/>
      <c r="C339" s="359"/>
      <c r="D339" s="357"/>
    </row>
    <row r="340" ht="18.75" spans="1:4">
      <c r="A340" s="358" t="s">
        <v>131</v>
      </c>
      <c r="B340" s="359"/>
      <c r="C340" s="359"/>
      <c r="D340" s="357"/>
    </row>
    <row r="341" ht="18.75" spans="1:4">
      <c r="A341" s="358" t="s">
        <v>99</v>
      </c>
      <c r="B341" s="359"/>
      <c r="C341" s="359"/>
      <c r="D341" s="357"/>
    </row>
    <row r="342" ht="18.75" spans="1:4">
      <c r="A342" s="358" t="s">
        <v>286</v>
      </c>
      <c r="B342" s="359"/>
      <c r="C342" s="359"/>
      <c r="D342" s="357"/>
    </row>
    <row r="343" ht="18.75" spans="1:4">
      <c r="A343" s="355" t="s">
        <v>287</v>
      </c>
      <c r="B343" s="361"/>
      <c r="C343" s="361"/>
      <c r="D343" s="357"/>
    </row>
    <row r="344" ht="18.75" spans="1:4">
      <c r="A344" s="358" t="s">
        <v>90</v>
      </c>
      <c r="B344" s="359"/>
      <c r="C344" s="359"/>
      <c r="D344" s="357"/>
    </row>
    <row r="345" ht="18.75" spans="1:4">
      <c r="A345" s="358" t="s">
        <v>91</v>
      </c>
      <c r="B345" s="359"/>
      <c r="C345" s="359"/>
      <c r="D345" s="357"/>
    </row>
    <row r="346" ht="18.75" spans="1:4">
      <c r="A346" s="358" t="s">
        <v>92</v>
      </c>
      <c r="B346" s="359"/>
      <c r="C346" s="359"/>
      <c r="D346" s="357"/>
    </row>
    <row r="347" ht="18.75" spans="1:4">
      <c r="A347" s="358" t="s">
        <v>288</v>
      </c>
      <c r="B347" s="359"/>
      <c r="C347" s="359"/>
      <c r="D347" s="357"/>
    </row>
    <row r="348" ht="18.75" spans="1:4">
      <c r="A348" s="358" t="s">
        <v>289</v>
      </c>
      <c r="B348" s="359"/>
      <c r="C348" s="359"/>
      <c r="D348" s="357"/>
    </row>
    <row r="349" ht="18.75" spans="1:4">
      <c r="A349" s="358" t="s">
        <v>99</v>
      </c>
      <c r="B349" s="359"/>
      <c r="C349" s="359"/>
      <c r="D349" s="357"/>
    </row>
    <row r="350" ht="18.75" spans="1:4">
      <c r="A350" s="358" t="s">
        <v>290</v>
      </c>
      <c r="B350" s="359"/>
      <c r="C350" s="359"/>
      <c r="D350" s="357"/>
    </row>
    <row r="351" ht="18.75" spans="1:4">
      <c r="A351" s="355" t="s">
        <v>291</v>
      </c>
      <c r="B351" s="356"/>
      <c r="C351" s="356"/>
      <c r="D351" s="357"/>
    </row>
    <row r="352" ht="18.75" spans="1:4">
      <c r="A352" s="358" t="s">
        <v>90</v>
      </c>
      <c r="B352" s="359"/>
      <c r="C352" s="359"/>
      <c r="D352" s="357"/>
    </row>
    <row r="353" ht="18.75" spans="1:4">
      <c r="A353" s="358" t="s">
        <v>91</v>
      </c>
      <c r="B353" s="359"/>
      <c r="C353" s="359"/>
      <c r="D353" s="357"/>
    </row>
    <row r="354" ht="18.75" spans="1:4">
      <c r="A354" s="358" t="s">
        <v>131</v>
      </c>
      <c r="B354" s="359"/>
      <c r="C354" s="359"/>
      <c r="D354" s="357"/>
    </row>
    <row r="355" ht="18.75" spans="1:4">
      <c r="A355" s="358" t="s">
        <v>292</v>
      </c>
      <c r="B355" s="359"/>
      <c r="C355" s="359"/>
      <c r="D355" s="357"/>
    </row>
    <row r="356" ht="18.75" spans="1:4">
      <c r="A356" s="358" t="s">
        <v>293</v>
      </c>
      <c r="B356" s="359"/>
      <c r="C356" s="359"/>
      <c r="D356" s="357"/>
    </row>
    <row r="357" ht="18.75" spans="1:4">
      <c r="A357" s="355" t="s">
        <v>294</v>
      </c>
      <c r="B357" s="361"/>
      <c r="C357" s="361">
        <v>122</v>
      </c>
      <c r="D357" s="357"/>
    </row>
    <row r="358" ht="18.75" spans="1:4">
      <c r="A358" s="358" t="s">
        <v>295</v>
      </c>
      <c r="B358" s="359"/>
      <c r="C358" s="359">
        <v>122</v>
      </c>
      <c r="D358" s="357"/>
    </row>
    <row r="359" ht="18.75" spans="1:4">
      <c r="A359" s="355" t="s">
        <v>228</v>
      </c>
      <c r="B359" s="361"/>
      <c r="C359" s="361"/>
      <c r="D359" s="357"/>
    </row>
    <row r="360" ht="18.75" spans="1:4">
      <c r="A360" s="355" t="s">
        <v>296</v>
      </c>
      <c r="B360" s="361"/>
      <c r="C360" s="361"/>
      <c r="D360" s="357"/>
    </row>
    <row r="361" ht="18.75" spans="1:4">
      <c r="A361" s="355" t="s">
        <v>47</v>
      </c>
      <c r="B361" s="361">
        <v>34879</v>
      </c>
      <c r="C361" s="361">
        <v>31779</v>
      </c>
      <c r="D361" s="357">
        <f>(C361-B361)/B361</f>
        <v>-0.0888786949167121</v>
      </c>
    </row>
    <row r="362" ht="18.75" spans="1:4">
      <c r="A362" s="355" t="s">
        <v>297</v>
      </c>
      <c r="B362" s="356">
        <v>851</v>
      </c>
      <c r="C362" s="356">
        <v>717</v>
      </c>
      <c r="D362" s="357">
        <f>(C362-B362)/B362</f>
        <v>-0.157461809635723</v>
      </c>
    </row>
    <row r="363" ht="18.75" spans="1:4">
      <c r="A363" s="358" t="s">
        <v>90</v>
      </c>
      <c r="B363" s="359">
        <v>757</v>
      </c>
      <c r="C363" s="359">
        <v>435</v>
      </c>
      <c r="D363" s="357">
        <f>(C363-B363)/B363</f>
        <v>-0.425363276089828</v>
      </c>
    </row>
    <row r="364" ht="18.75" spans="1:4">
      <c r="A364" s="358" t="s">
        <v>91</v>
      </c>
      <c r="B364" s="359">
        <v>73</v>
      </c>
      <c r="C364" s="359">
        <v>282</v>
      </c>
      <c r="D364" s="357">
        <f>(C364-B364)/B364</f>
        <v>2.86301369863014</v>
      </c>
    </row>
    <row r="365" ht="18.75" spans="1:4">
      <c r="A365" s="358" t="s">
        <v>92</v>
      </c>
      <c r="B365" s="359"/>
      <c r="C365" s="359"/>
      <c r="D365" s="357"/>
    </row>
    <row r="366" ht="18.75" spans="1:4">
      <c r="A366" s="358" t="s">
        <v>298</v>
      </c>
      <c r="B366" s="359">
        <v>21</v>
      </c>
      <c r="C366" s="359"/>
      <c r="D366" s="357">
        <f t="shared" ref="D366:D371" si="1">(C366-B366)/B366</f>
        <v>-1</v>
      </c>
    </row>
    <row r="367" ht="18.75" spans="1:4">
      <c r="A367" s="355" t="s">
        <v>299</v>
      </c>
      <c r="B367" s="361">
        <v>32106</v>
      </c>
      <c r="C367" s="361">
        <v>29117</v>
      </c>
      <c r="D367" s="357">
        <f t="shared" si="1"/>
        <v>-0.0930978633277269</v>
      </c>
    </row>
    <row r="368" ht="18.75" spans="1:4">
      <c r="A368" s="358" t="s">
        <v>300</v>
      </c>
      <c r="B368" s="359">
        <v>1053</v>
      </c>
      <c r="C368" s="359">
        <v>1025</v>
      </c>
      <c r="D368" s="357">
        <f t="shared" si="1"/>
        <v>-0.0265906932573599</v>
      </c>
    </row>
    <row r="369" ht="18.75" spans="1:4">
      <c r="A369" s="358" t="s">
        <v>301</v>
      </c>
      <c r="B369" s="359">
        <v>16343</v>
      </c>
      <c r="C369" s="359">
        <v>14650</v>
      </c>
      <c r="D369" s="357">
        <f t="shared" si="1"/>
        <v>-0.103591751820351</v>
      </c>
    </row>
    <row r="370" ht="18.75" spans="1:4">
      <c r="A370" s="358" t="s">
        <v>302</v>
      </c>
      <c r="B370" s="359">
        <v>10650</v>
      </c>
      <c r="C370" s="359">
        <v>9417</v>
      </c>
      <c r="D370" s="357">
        <f t="shared" si="1"/>
        <v>-0.115774647887324</v>
      </c>
    </row>
    <row r="371" ht="18.75" spans="1:4">
      <c r="A371" s="358" t="s">
        <v>303</v>
      </c>
      <c r="B371" s="362">
        <v>4060</v>
      </c>
      <c r="C371" s="362">
        <v>4004</v>
      </c>
      <c r="D371" s="357">
        <f t="shared" si="1"/>
        <v>-0.0137931034482759</v>
      </c>
    </row>
    <row r="372" ht="18.75" spans="1:4">
      <c r="A372" s="358" t="s">
        <v>304</v>
      </c>
      <c r="B372" s="359"/>
      <c r="C372" s="359"/>
      <c r="D372" s="357"/>
    </row>
    <row r="373" ht="18.75" spans="1:4">
      <c r="A373" s="358" t="s">
        <v>305</v>
      </c>
      <c r="B373" s="359"/>
      <c r="C373" s="359"/>
      <c r="D373" s="357"/>
    </row>
    <row r="374" ht="18.75" spans="1:4">
      <c r="A374" s="358" t="s">
        <v>306</v>
      </c>
      <c r="B374" s="359"/>
      <c r="C374" s="359"/>
      <c r="D374" s="357"/>
    </row>
    <row r="375" ht="18.75" spans="1:4">
      <c r="A375" s="358" t="s">
        <v>307</v>
      </c>
      <c r="B375" s="359"/>
      <c r="C375" s="359">
        <v>21</v>
      </c>
      <c r="D375" s="357"/>
    </row>
    <row r="376" ht="18.75" spans="1:4">
      <c r="A376" s="355" t="s">
        <v>308</v>
      </c>
      <c r="B376" s="361">
        <v>694</v>
      </c>
      <c r="C376" s="361">
        <v>679</v>
      </c>
      <c r="D376" s="357">
        <f>(C376-B376)/B376</f>
        <v>-0.0216138328530259</v>
      </c>
    </row>
    <row r="377" ht="18.75" spans="1:4">
      <c r="A377" s="358" t="s">
        <v>309</v>
      </c>
      <c r="B377" s="359"/>
      <c r="C377" s="359"/>
      <c r="D377" s="357"/>
    </row>
    <row r="378" ht="18.75" spans="1:4">
      <c r="A378" s="358" t="s">
        <v>310</v>
      </c>
      <c r="B378" s="359">
        <v>4</v>
      </c>
      <c r="C378" s="359"/>
      <c r="D378" s="357">
        <f>(C378-B378)/B378</f>
        <v>-1</v>
      </c>
    </row>
    <row r="379" ht="18.75" spans="1:4">
      <c r="A379" s="358" t="s">
        <v>311</v>
      </c>
      <c r="B379" s="362"/>
      <c r="C379" s="362"/>
      <c r="D379" s="357"/>
    </row>
    <row r="380" ht="18.75" spans="1:4">
      <c r="A380" s="358" t="s">
        <v>312</v>
      </c>
      <c r="B380" s="359">
        <v>690</v>
      </c>
      <c r="C380" s="359">
        <v>679</v>
      </c>
      <c r="D380" s="357">
        <f>(C380-B380)/B380</f>
        <v>-0.0159420289855072</v>
      </c>
    </row>
    <row r="381" ht="18.75" spans="1:4">
      <c r="A381" s="358" t="s">
        <v>313</v>
      </c>
      <c r="B381" s="359"/>
      <c r="C381" s="359"/>
      <c r="D381" s="357"/>
    </row>
    <row r="382" ht="18.75" spans="1:4">
      <c r="A382" s="355" t="s">
        <v>314</v>
      </c>
      <c r="B382" s="361"/>
      <c r="C382" s="361"/>
      <c r="D382" s="357"/>
    </row>
    <row r="383" ht="18.75" spans="1:4">
      <c r="A383" s="358" t="s">
        <v>315</v>
      </c>
      <c r="B383" s="359"/>
      <c r="C383" s="359"/>
      <c r="D383" s="357"/>
    </row>
    <row r="384" ht="18.75" spans="1:4">
      <c r="A384" s="358" t="s">
        <v>316</v>
      </c>
      <c r="B384" s="359"/>
      <c r="C384" s="359"/>
      <c r="D384" s="357"/>
    </row>
    <row r="385" ht="18.75" spans="1:4">
      <c r="A385" s="358" t="s">
        <v>317</v>
      </c>
      <c r="B385" s="359"/>
      <c r="C385" s="359"/>
      <c r="D385" s="357"/>
    </row>
    <row r="386" ht="18.75" spans="1:4">
      <c r="A386" s="358" t="s">
        <v>318</v>
      </c>
      <c r="B386" s="362"/>
      <c r="C386" s="362"/>
      <c r="D386" s="357"/>
    </row>
    <row r="387" ht="18.75" spans="1:4">
      <c r="A387" s="358" t="s">
        <v>319</v>
      </c>
      <c r="B387" s="359"/>
      <c r="C387" s="359"/>
      <c r="D387" s="357"/>
    </row>
    <row r="388" ht="18.75" spans="1:4">
      <c r="A388" s="355" t="s">
        <v>320</v>
      </c>
      <c r="B388" s="361"/>
      <c r="C388" s="361"/>
      <c r="D388" s="357"/>
    </row>
    <row r="389" ht="18.75" spans="1:4">
      <c r="A389" s="358" t="s">
        <v>321</v>
      </c>
      <c r="B389" s="359"/>
      <c r="C389" s="359"/>
      <c r="D389" s="357"/>
    </row>
    <row r="390" ht="18.75" spans="1:4">
      <c r="A390" s="358" t="s">
        <v>322</v>
      </c>
      <c r="B390" s="359"/>
      <c r="C390" s="359"/>
      <c r="D390" s="357"/>
    </row>
    <row r="391" ht="18.75" spans="1:4">
      <c r="A391" s="358" t="s">
        <v>323</v>
      </c>
      <c r="B391" s="359"/>
      <c r="C391" s="359"/>
      <c r="D391" s="357"/>
    </row>
    <row r="392" ht="18.75" spans="1:4">
      <c r="A392" s="355" t="s">
        <v>324</v>
      </c>
      <c r="B392" s="361"/>
      <c r="C392" s="361"/>
      <c r="D392" s="357"/>
    </row>
    <row r="393" ht="18.75" spans="1:4">
      <c r="A393" s="358" t="s">
        <v>325</v>
      </c>
      <c r="B393" s="359"/>
      <c r="C393" s="359"/>
      <c r="D393" s="357"/>
    </row>
    <row r="394" ht="18.75" spans="1:4">
      <c r="A394" s="358" t="s">
        <v>326</v>
      </c>
      <c r="B394" s="359"/>
      <c r="C394" s="359"/>
      <c r="D394" s="357"/>
    </row>
    <row r="395" ht="18.75" spans="1:4">
      <c r="A395" s="358" t="s">
        <v>327</v>
      </c>
      <c r="B395" s="359"/>
      <c r="C395" s="359"/>
      <c r="D395" s="357"/>
    </row>
    <row r="396" ht="18.75" spans="1:4">
      <c r="A396" s="355" t="s">
        <v>328</v>
      </c>
      <c r="B396" s="356">
        <v>53</v>
      </c>
      <c r="C396" s="356">
        <v>55</v>
      </c>
      <c r="D396" s="357">
        <f>(C396-B396)/B396</f>
        <v>0.0377358490566038</v>
      </c>
    </row>
    <row r="397" ht="18.75" spans="1:4">
      <c r="A397" s="358" t="s">
        <v>329</v>
      </c>
      <c r="B397" s="362">
        <v>53</v>
      </c>
      <c r="C397" s="362">
        <v>55</v>
      </c>
      <c r="D397" s="357">
        <f>(C397-B397)/B397</f>
        <v>0.0377358490566038</v>
      </c>
    </row>
    <row r="398" ht="18.75" spans="1:4">
      <c r="A398" s="358" t="s">
        <v>330</v>
      </c>
      <c r="B398" s="359"/>
      <c r="C398" s="359"/>
      <c r="D398" s="357"/>
    </row>
    <row r="399" ht="18.75" spans="1:4">
      <c r="A399" s="358" t="s">
        <v>331</v>
      </c>
      <c r="B399" s="359"/>
      <c r="C399" s="359"/>
      <c r="D399" s="357"/>
    </row>
    <row r="400" ht="18.75" spans="1:4">
      <c r="A400" s="355" t="s">
        <v>332</v>
      </c>
      <c r="B400" s="361">
        <v>1123</v>
      </c>
      <c r="C400" s="361">
        <v>1157</v>
      </c>
      <c r="D400" s="357">
        <f>(C400-B400)/B400</f>
        <v>0.0302760463045414</v>
      </c>
    </row>
    <row r="401" ht="18.75" spans="1:4">
      <c r="A401" s="358" t="s">
        <v>333</v>
      </c>
      <c r="B401" s="359">
        <v>891</v>
      </c>
      <c r="C401" s="359">
        <v>865</v>
      </c>
      <c r="D401" s="357">
        <f>(C401-B401)/B401</f>
        <v>-0.0291806958473625</v>
      </c>
    </row>
    <row r="402" ht="18.75" spans="1:4">
      <c r="A402" s="358" t="s">
        <v>334</v>
      </c>
      <c r="B402" s="362">
        <v>232</v>
      </c>
      <c r="C402" s="362">
        <v>292</v>
      </c>
      <c r="D402" s="357">
        <f>(C402-B402)/B402</f>
        <v>0.258620689655172</v>
      </c>
    </row>
    <row r="403" ht="18.75" spans="1:4">
      <c r="A403" s="358" t="s">
        <v>335</v>
      </c>
      <c r="B403" s="359"/>
      <c r="C403" s="359"/>
      <c r="D403" s="357"/>
    </row>
    <row r="404" ht="18.75" spans="1:4">
      <c r="A404" s="358" t="s">
        <v>336</v>
      </c>
      <c r="B404" s="359"/>
      <c r="C404" s="359"/>
      <c r="D404" s="357"/>
    </row>
    <row r="405" ht="18.75" spans="1:4">
      <c r="A405" s="358" t="s">
        <v>337</v>
      </c>
      <c r="B405" s="359"/>
      <c r="C405" s="359"/>
      <c r="D405" s="357"/>
    </row>
    <row r="406" ht="18.75" spans="1:4">
      <c r="A406" s="355" t="s">
        <v>338</v>
      </c>
      <c r="B406" s="361"/>
      <c r="C406" s="361"/>
      <c r="D406" s="357"/>
    </row>
    <row r="407" ht="18.75" spans="1:4">
      <c r="A407" s="358" t="s">
        <v>339</v>
      </c>
      <c r="B407" s="359"/>
      <c r="C407" s="359"/>
      <c r="D407" s="357"/>
    </row>
    <row r="408" ht="18.75" spans="1:4">
      <c r="A408" s="358" t="s">
        <v>340</v>
      </c>
      <c r="B408" s="359"/>
      <c r="C408" s="359"/>
      <c r="D408" s="357"/>
    </row>
    <row r="409" s="351" customFormat="1" ht="18.75" spans="1:4">
      <c r="A409" s="358" t="s">
        <v>341</v>
      </c>
      <c r="B409" s="359"/>
      <c r="C409" s="359"/>
      <c r="D409" s="357"/>
    </row>
    <row r="410" ht="18.75" spans="1:4">
      <c r="A410" s="358" t="s">
        <v>342</v>
      </c>
      <c r="B410" s="359"/>
      <c r="C410" s="359"/>
      <c r="D410" s="357"/>
    </row>
    <row r="411" ht="18.75" spans="1:4">
      <c r="A411" s="358" t="s">
        <v>343</v>
      </c>
      <c r="B411" s="362"/>
      <c r="C411" s="362"/>
      <c r="D411" s="357"/>
    </row>
    <row r="412" s="351" customFormat="1" ht="18.75" spans="1:4">
      <c r="A412" s="358" t="s">
        <v>344</v>
      </c>
      <c r="B412" s="359"/>
      <c r="C412" s="359"/>
      <c r="D412" s="357"/>
    </row>
    <row r="413" ht="18.75" spans="1:4">
      <c r="A413" s="355" t="s">
        <v>345</v>
      </c>
      <c r="B413" s="361">
        <v>52</v>
      </c>
      <c r="C413" s="361">
        <v>54</v>
      </c>
      <c r="D413" s="357">
        <f>(C413-B413)/B413</f>
        <v>0.0384615384615385</v>
      </c>
    </row>
    <row r="414" ht="18.75" spans="1:4">
      <c r="A414" s="358" t="s">
        <v>346</v>
      </c>
      <c r="B414" s="359">
        <v>52</v>
      </c>
      <c r="C414" s="359">
        <v>54</v>
      </c>
      <c r="D414" s="357">
        <f>(C414-B414)/B414</f>
        <v>0.0384615384615385</v>
      </c>
    </row>
    <row r="415" ht="18.75" spans="1:4">
      <c r="A415" s="355" t="s">
        <v>228</v>
      </c>
      <c r="B415" s="361"/>
      <c r="C415" s="361"/>
      <c r="D415" s="357"/>
    </row>
    <row r="416" ht="37.5" spans="1:4">
      <c r="A416" s="355" t="s">
        <v>347</v>
      </c>
      <c r="B416" s="361"/>
      <c r="C416" s="361"/>
      <c r="D416" s="357"/>
    </row>
    <row r="417" ht="18.75" spans="1:4">
      <c r="A417" s="355" t="s">
        <v>48</v>
      </c>
      <c r="B417" s="361">
        <v>816</v>
      </c>
      <c r="C417" s="361">
        <v>950</v>
      </c>
      <c r="D417" s="357">
        <f>(C417-B417)/B417</f>
        <v>0.16421568627451</v>
      </c>
    </row>
    <row r="418" ht="18.75" spans="1:4">
      <c r="A418" s="355" t="s">
        <v>348</v>
      </c>
      <c r="B418" s="361">
        <v>190</v>
      </c>
      <c r="C418" s="361">
        <v>158</v>
      </c>
      <c r="D418" s="357">
        <f>(C418-B418)/B418</f>
        <v>-0.168421052631579</v>
      </c>
    </row>
    <row r="419" ht="18.75" spans="1:4">
      <c r="A419" s="358" t="s">
        <v>90</v>
      </c>
      <c r="B419" s="359">
        <v>188</v>
      </c>
      <c r="C419" s="359">
        <v>158</v>
      </c>
      <c r="D419" s="357">
        <f>(C419-B419)/B419</f>
        <v>-0.159574468085106</v>
      </c>
    </row>
    <row r="420" ht="18.75" spans="1:4">
      <c r="A420" s="358" t="s">
        <v>91</v>
      </c>
      <c r="B420" s="359">
        <v>2</v>
      </c>
      <c r="C420" s="359"/>
      <c r="D420" s="357">
        <f>(C420-B420)/B420</f>
        <v>-1</v>
      </c>
    </row>
    <row r="421" ht="18.75" spans="1:4">
      <c r="A421" s="358" t="s">
        <v>92</v>
      </c>
      <c r="B421" s="362"/>
      <c r="C421" s="362"/>
      <c r="D421" s="357"/>
    </row>
    <row r="422" ht="18.75" spans="1:4">
      <c r="A422" s="358" t="s">
        <v>349</v>
      </c>
      <c r="B422" s="359"/>
      <c r="C422" s="359"/>
      <c r="D422" s="357"/>
    </row>
    <row r="423" ht="18.75" spans="1:4">
      <c r="A423" s="355" t="s">
        <v>350</v>
      </c>
      <c r="B423" s="361"/>
      <c r="C423" s="361"/>
      <c r="D423" s="357"/>
    </row>
    <row r="424" ht="18.75" spans="1:4">
      <c r="A424" s="358" t="s">
        <v>351</v>
      </c>
      <c r="B424" s="359"/>
      <c r="C424" s="359"/>
      <c r="D424" s="357"/>
    </row>
    <row r="425" ht="18.75" spans="1:4">
      <c r="A425" s="358" t="s">
        <v>352</v>
      </c>
      <c r="B425" s="359"/>
      <c r="C425" s="359"/>
      <c r="D425" s="357"/>
    </row>
    <row r="426" ht="18.75" spans="1:4">
      <c r="A426" s="358" t="s">
        <v>353</v>
      </c>
      <c r="B426" s="362"/>
      <c r="C426" s="362"/>
      <c r="D426" s="357"/>
    </row>
    <row r="427" ht="18.75" spans="1:4">
      <c r="A427" s="358" t="s">
        <v>354</v>
      </c>
      <c r="B427" s="359"/>
      <c r="C427" s="359"/>
      <c r="D427" s="357"/>
    </row>
    <row r="428" ht="18.75" spans="1:4">
      <c r="A428" s="358" t="s">
        <v>355</v>
      </c>
      <c r="B428" s="359"/>
      <c r="C428" s="359"/>
      <c r="D428" s="357"/>
    </row>
    <row r="429" ht="18.75" spans="1:4">
      <c r="A429" s="358" t="s">
        <v>356</v>
      </c>
      <c r="B429" s="359"/>
      <c r="C429" s="359"/>
      <c r="D429" s="357"/>
    </row>
    <row r="430" ht="18.75" spans="1:4">
      <c r="A430" s="358" t="s">
        <v>357</v>
      </c>
      <c r="B430" s="362"/>
      <c r="C430" s="362"/>
      <c r="D430" s="357"/>
    </row>
    <row r="431" ht="18.75" spans="1:4">
      <c r="A431" s="355" t="s">
        <v>358</v>
      </c>
      <c r="B431" s="361"/>
      <c r="C431" s="361"/>
      <c r="D431" s="357"/>
    </row>
    <row r="432" ht="18.75" spans="1:4">
      <c r="A432" s="358" t="s">
        <v>351</v>
      </c>
      <c r="B432" s="359"/>
      <c r="C432" s="359"/>
      <c r="D432" s="357"/>
    </row>
    <row r="433" ht="18.75" spans="1:4">
      <c r="A433" s="358" t="s">
        <v>359</v>
      </c>
      <c r="B433" s="359"/>
      <c r="C433" s="359"/>
      <c r="D433" s="357"/>
    </row>
    <row r="434" ht="18.75" spans="1:4">
      <c r="A434" s="358" t="s">
        <v>360</v>
      </c>
      <c r="B434" s="362"/>
      <c r="C434" s="362"/>
      <c r="D434" s="357"/>
    </row>
    <row r="435" ht="18.75" spans="1:4">
      <c r="A435" s="358" t="s">
        <v>361</v>
      </c>
      <c r="B435" s="359"/>
      <c r="C435" s="359"/>
      <c r="D435" s="357"/>
    </row>
    <row r="436" ht="18.75" spans="1:4">
      <c r="A436" s="358" t="s">
        <v>362</v>
      </c>
      <c r="B436" s="359"/>
      <c r="C436" s="359"/>
      <c r="D436" s="357"/>
    </row>
    <row r="437" ht="18.75" spans="1:4">
      <c r="A437" s="355" t="s">
        <v>363</v>
      </c>
      <c r="B437" s="361">
        <v>520</v>
      </c>
      <c r="C437" s="361">
        <v>552</v>
      </c>
      <c r="D437" s="357">
        <f>(C437-B437)/B437</f>
        <v>0.0615384615384615</v>
      </c>
    </row>
    <row r="438" ht="18.75" spans="1:4">
      <c r="A438" s="358" t="s">
        <v>351</v>
      </c>
      <c r="B438" s="362"/>
      <c r="C438" s="362"/>
      <c r="D438" s="357"/>
    </row>
    <row r="439" ht="18.75" spans="1:4">
      <c r="A439" s="358" t="s">
        <v>364</v>
      </c>
      <c r="B439" s="359"/>
      <c r="C439" s="359"/>
      <c r="D439" s="357"/>
    </row>
    <row r="440" ht="18.75" spans="1:4">
      <c r="A440" s="358" t="s">
        <v>365</v>
      </c>
      <c r="B440" s="359">
        <v>520</v>
      </c>
      <c r="C440" s="359">
        <v>552</v>
      </c>
      <c r="D440" s="357">
        <f>(C440-B440)/B440</f>
        <v>0.0615384615384615</v>
      </c>
    </row>
    <row r="441" ht="18.75" spans="1:4">
      <c r="A441" s="355" t="s">
        <v>366</v>
      </c>
      <c r="B441" s="361"/>
      <c r="C441" s="361"/>
      <c r="D441" s="357"/>
    </row>
    <row r="442" ht="18.75" spans="1:4">
      <c r="A442" s="358" t="s">
        <v>351</v>
      </c>
      <c r="B442" s="362"/>
      <c r="C442" s="362"/>
      <c r="D442" s="357"/>
    </row>
    <row r="443" ht="18.75" spans="1:4">
      <c r="A443" s="358" t="s">
        <v>367</v>
      </c>
      <c r="B443" s="359"/>
      <c r="C443" s="359"/>
      <c r="D443" s="357"/>
    </row>
    <row r="444" ht="18.75" spans="1:4">
      <c r="A444" s="358" t="s">
        <v>368</v>
      </c>
      <c r="B444" s="359"/>
      <c r="C444" s="359"/>
      <c r="D444" s="357"/>
    </row>
    <row r="445" ht="18.75" spans="1:4">
      <c r="A445" s="358" t="s">
        <v>369</v>
      </c>
      <c r="B445" s="359"/>
      <c r="C445" s="359"/>
      <c r="D445" s="357"/>
    </row>
    <row r="446" ht="18.75" spans="1:4">
      <c r="A446" s="355" t="s">
        <v>370</v>
      </c>
      <c r="B446" s="361"/>
      <c r="C446" s="361"/>
      <c r="D446" s="357"/>
    </row>
    <row r="447" ht="18.75" spans="1:4">
      <c r="A447" s="358" t="s">
        <v>371</v>
      </c>
      <c r="B447" s="359"/>
      <c r="C447" s="359"/>
      <c r="D447" s="357"/>
    </row>
    <row r="448" ht="18.75" spans="1:4">
      <c r="A448" s="358" t="s">
        <v>372</v>
      </c>
      <c r="B448" s="359"/>
      <c r="C448" s="359"/>
      <c r="D448" s="357"/>
    </row>
    <row r="449" ht="18.75" spans="1:4">
      <c r="A449" s="358" t="s">
        <v>373</v>
      </c>
      <c r="B449" s="359"/>
      <c r="C449" s="359"/>
      <c r="D449" s="357"/>
    </row>
    <row r="450" ht="18.75" spans="1:4">
      <c r="A450" s="358" t="s">
        <v>374</v>
      </c>
      <c r="B450" s="362"/>
      <c r="C450" s="362"/>
      <c r="D450" s="357"/>
    </row>
    <row r="451" ht="18.75" spans="1:4">
      <c r="A451" s="355" t="s">
        <v>375</v>
      </c>
      <c r="B451" s="356">
        <v>98</v>
      </c>
      <c r="C451" s="356">
        <v>125</v>
      </c>
      <c r="D451" s="357">
        <f>(C451-B451)/B451</f>
        <v>0.275510204081633</v>
      </c>
    </row>
    <row r="452" ht="18.75" spans="1:4">
      <c r="A452" s="358" t="s">
        <v>351</v>
      </c>
      <c r="B452" s="359"/>
      <c r="C452" s="359"/>
      <c r="D452" s="357"/>
    </row>
    <row r="453" ht="18.75" spans="1:4">
      <c r="A453" s="358" t="s">
        <v>376</v>
      </c>
      <c r="B453" s="359">
        <v>90</v>
      </c>
      <c r="C453" s="359">
        <v>125</v>
      </c>
      <c r="D453" s="357">
        <f>(C453-B453)/B453</f>
        <v>0.388888888888889</v>
      </c>
    </row>
    <row r="454" ht="18.75" spans="1:4">
      <c r="A454" s="358" t="s">
        <v>377</v>
      </c>
      <c r="B454" s="359"/>
      <c r="C454" s="359"/>
      <c r="D454" s="357"/>
    </row>
    <row r="455" ht="18.75" spans="1:4">
      <c r="A455" s="358" t="s">
        <v>378</v>
      </c>
      <c r="B455" s="359"/>
      <c r="C455" s="359"/>
      <c r="D455" s="357"/>
    </row>
    <row r="456" ht="18.75" spans="1:4">
      <c r="A456" s="358" t="s">
        <v>379</v>
      </c>
      <c r="B456" s="362"/>
      <c r="C456" s="362"/>
      <c r="D456" s="357"/>
    </row>
    <row r="457" ht="18.75" spans="1:4">
      <c r="A457" s="358" t="s">
        <v>380</v>
      </c>
      <c r="B457" s="359">
        <v>8</v>
      </c>
      <c r="C457" s="359"/>
      <c r="D457" s="357">
        <f>(C457-B457)/B457</f>
        <v>-1</v>
      </c>
    </row>
    <row r="458" ht="18.75" spans="1:4">
      <c r="A458" s="355" t="s">
        <v>381</v>
      </c>
      <c r="B458" s="361"/>
      <c r="C458" s="361"/>
      <c r="D458" s="357"/>
    </row>
    <row r="459" ht="18.75" spans="1:4">
      <c r="A459" s="358" t="s">
        <v>382</v>
      </c>
      <c r="B459" s="359"/>
      <c r="C459" s="359"/>
      <c r="D459" s="357"/>
    </row>
    <row r="460" ht="18.75" spans="1:4">
      <c r="A460" s="358" t="s">
        <v>383</v>
      </c>
      <c r="B460" s="359"/>
      <c r="C460" s="359"/>
      <c r="D460" s="357"/>
    </row>
    <row r="461" ht="18.75" spans="1:4">
      <c r="A461" s="358" t="s">
        <v>384</v>
      </c>
      <c r="B461" s="359"/>
      <c r="C461" s="359"/>
      <c r="D461" s="357"/>
    </row>
    <row r="462" ht="18.75" spans="1:4">
      <c r="A462" s="355" t="s">
        <v>385</v>
      </c>
      <c r="B462" s="361"/>
      <c r="C462" s="361"/>
      <c r="D462" s="357"/>
    </row>
    <row r="463" ht="18.75" spans="1:4">
      <c r="A463" s="358" t="s">
        <v>386</v>
      </c>
      <c r="B463" s="359"/>
      <c r="C463" s="359"/>
      <c r="D463" s="357"/>
    </row>
    <row r="464" ht="18.75" spans="1:4">
      <c r="A464" s="358" t="s">
        <v>387</v>
      </c>
      <c r="B464" s="359"/>
      <c r="C464" s="359"/>
      <c r="D464" s="357"/>
    </row>
    <row r="465" ht="18.75" spans="1:4">
      <c r="A465" s="358" t="s">
        <v>388</v>
      </c>
      <c r="B465" s="359"/>
      <c r="C465" s="359"/>
      <c r="D465" s="357"/>
    </row>
    <row r="466" ht="18.75" spans="1:4">
      <c r="A466" s="355" t="s">
        <v>389</v>
      </c>
      <c r="B466" s="356">
        <v>8</v>
      </c>
      <c r="C466" s="356">
        <v>115</v>
      </c>
      <c r="D466" s="357">
        <f>(C466-B466)/B466</f>
        <v>13.375</v>
      </c>
    </row>
    <row r="467" ht="18.75" spans="1:4">
      <c r="A467" s="358" t="s">
        <v>390</v>
      </c>
      <c r="B467" s="359"/>
      <c r="C467" s="359">
        <v>115</v>
      </c>
      <c r="D467" s="357"/>
    </row>
    <row r="468" ht="18.75" spans="1:4">
      <c r="A468" s="358" t="s">
        <v>391</v>
      </c>
      <c r="B468" s="359"/>
      <c r="C468" s="359"/>
      <c r="D468" s="357"/>
    </row>
    <row r="469" ht="18.75" spans="1:4">
      <c r="A469" s="358" t="s">
        <v>392</v>
      </c>
      <c r="B469" s="359"/>
      <c r="C469" s="359"/>
      <c r="D469" s="357"/>
    </row>
    <row r="470" ht="18.75" spans="1:4">
      <c r="A470" s="358" t="s">
        <v>393</v>
      </c>
      <c r="B470" s="359">
        <v>8</v>
      </c>
      <c r="C470" s="359"/>
      <c r="D470" s="357">
        <f>(C470-B470)/B470</f>
        <v>-1</v>
      </c>
    </row>
    <row r="471" ht="18.75" spans="1:4">
      <c r="A471" s="355" t="s">
        <v>228</v>
      </c>
      <c r="B471" s="361"/>
      <c r="C471" s="361"/>
      <c r="D471" s="357"/>
    </row>
    <row r="472" ht="18.75" spans="1:4">
      <c r="A472" s="355" t="s">
        <v>49</v>
      </c>
      <c r="B472" s="361">
        <v>1655</v>
      </c>
      <c r="C472" s="361">
        <v>1788</v>
      </c>
      <c r="D472" s="357">
        <f>(C472-B472)/B472</f>
        <v>0.0803625377643505</v>
      </c>
    </row>
    <row r="473" ht="18.75" spans="1:4">
      <c r="A473" s="355" t="s">
        <v>394</v>
      </c>
      <c r="B473" s="356">
        <v>267</v>
      </c>
      <c r="C473" s="356">
        <v>1068</v>
      </c>
      <c r="D473" s="357">
        <f>(C473-B473)/B473</f>
        <v>3</v>
      </c>
    </row>
    <row r="474" ht="18.75" spans="1:4">
      <c r="A474" s="358" t="s">
        <v>90</v>
      </c>
      <c r="B474" s="359">
        <v>26</v>
      </c>
      <c r="C474" s="359">
        <v>248</v>
      </c>
      <c r="D474" s="357">
        <f>(C474-B474)/B474</f>
        <v>8.53846153846154</v>
      </c>
    </row>
    <row r="475" ht="18.75" spans="1:4">
      <c r="A475" s="358" t="s">
        <v>91</v>
      </c>
      <c r="B475" s="359"/>
      <c r="C475" s="359"/>
      <c r="D475" s="357"/>
    </row>
    <row r="476" ht="18.75" spans="1:4">
      <c r="A476" s="358" t="s">
        <v>92</v>
      </c>
      <c r="B476" s="359"/>
      <c r="C476" s="359"/>
      <c r="D476" s="357"/>
    </row>
    <row r="477" ht="18.75" spans="1:4">
      <c r="A477" s="358" t="s">
        <v>395</v>
      </c>
      <c r="B477" s="359">
        <v>50</v>
      </c>
      <c r="C477" s="359">
        <v>52</v>
      </c>
      <c r="D477" s="357">
        <f>(C477-B477)/B477</f>
        <v>0.04</v>
      </c>
    </row>
    <row r="478" ht="18.75" spans="1:4">
      <c r="A478" s="358" t="s">
        <v>396</v>
      </c>
      <c r="B478" s="359"/>
      <c r="C478" s="359"/>
      <c r="D478" s="357"/>
    </row>
    <row r="479" ht="18.75" spans="1:4">
      <c r="A479" s="358" t="s">
        <v>397</v>
      </c>
      <c r="B479" s="362"/>
      <c r="C479" s="362"/>
      <c r="D479" s="357"/>
    </row>
    <row r="480" ht="18.75" spans="1:4">
      <c r="A480" s="358" t="s">
        <v>398</v>
      </c>
      <c r="B480" s="359"/>
      <c r="C480" s="359"/>
      <c r="D480" s="357"/>
    </row>
    <row r="481" ht="18.75" spans="1:4">
      <c r="A481" s="358" t="s">
        <v>399</v>
      </c>
      <c r="B481" s="359">
        <v>31</v>
      </c>
      <c r="C481" s="359"/>
      <c r="D481" s="357">
        <f>(C481-B481)/B481</f>
        <v>-1</v>
      </c>
    </row>
    <row r="482" ht="18.75" spans="1:4">
      <c r="A482" s="358" t="s">
        <v>400</v>
      </c>
      <c r="B482" s="359">
        <v>506</v>
      </c>
      <c r="C482" s="359">
        <v>423</v>
      </c>
      <c r="D482" s="357">
        <f>(C482-B482)/B482</f>
        <v>-0.16403162055336</v>
      </c>
    </row>
    <row r="483" ht="18.75" spans="1:4">
      <c r="A483" s="358" t="s">
        <v>401</v>
      </c>
      <c r="B483" s="359"/>
      <c r="C483" s="359"/>
      <c r="D483" s="357"/>
    </row>
    <row r="484" ht="18.75" spans="1:4">
      <c r="A484" s="358" t="s">
        <v>402</v>
      </c>
      <c r="B484" s="362">
        <v>216</v>
      </c>
      <c r="C484" s="362">
        <v>148</v>
      </c>
      <c r="D484" s="357">
        <f>(C484-B484)/B484</f>
        <v>-0.314814814814815</v>
      </c>
    </row>
    <row r="485" ht="18.75" spans="1:4">
      <c r="A485" s="358" t="s">
        <v>403</v>
      </c>
      <c r="B485" s="359"/>
      <c r="C485" s="359"/>
      <c r="D485" s="357"/>
    </row>
    <row r="486" ht="18.75" spans="1:4">
      <c r="A486" s="358" t="s">
        <v>404</v>
      </c>
      <c r="B486" s="359"/>
      <c r="C486" s="359">
        <v>48</v>
      </c>
      <c r="D486" s="357"/>
    </row>
    <row r="487" ht="18.75" spans="1:4">
      <c r="A487" s="358" t="s">
        <v>405</v>
      </c>
      <c r="B487" s="359"/>
      <c r="C487" s="359"/>
      <c r="D487" s="357"/>
    </row>
    <row r="488" ht="18.75" spans="1:4">
      <c r="A488" s="358" t="s">
        <v>406</v>
      </c>
      <c r="B488" s="359">
        <v>89</v>
      </c>
      <c r="C488" s="359">
        <v>149</v>
      </c>
      <c r="D488" s="357">
        <f>(C488-B488)/B488</f>
        <v>0.674157303370786</v>
      </c>
    </row>
    <row r="489" ht="18.75" spans="1:4">
      <c r="A489" s="355" t="s">
        <v>407</v>
      </c>
      <c r="B489" s="356">
        <v>144</v>
      </c>
      <c r="C489" s="356">
        <v>90</v>
      </c>
      <c r="D489" s="357">
        <f>(C489-B489)/B489</f>
        <v>-0.375</v>
      </c>
    </row>
    <row r="490" ht="18.75" spans="1:4">
      <c r="A490" s="358" t="s">
        <v>90</v>
      </c>
      <c r="B490" s="359"/>
      <c r="C490" s="359"/>
      <c r="D490" s="357"/>
    </row>
    <row r="491" ht="18.75" spans="1:4">
      <c r="A491" s="358" t="s">
        <v>91</v>
      </c>
      <c r="B491" s="359"/>
      <c r="C491" s="359"/>
      <c r="D491" s="357"/>
    </row>
    <row r="492" ht="18.75" spans="1:4">
      <c r="A492" s="358" t="s">
        <v>92</v>
      </c>
      <c r="B492" s="359"/>
      <c r="C492" s="359"/>
      <c r="D492" s="357"/>
    </row>
    <row r="493" ht="18.75" spans="1:4">
      <c r="A493" s="358" t="s">
        <v>408</v>
      </c>
      <c r="B493" s="359">
        <v>55</v>
      </c>
      <c r="C493" s="359">
        <v>24</v>
      </c>
      <c r="D493" s="357">
        <f>(C493-B493)/B493</f>
        <v>-0.563636363636364</v>
      </c>
    </row>
    <row r="494" ht="18.75" spans="1:4">
      <c r="A494" s="358" t="s">
        <v>409</v>
      </c>
      <c r="B494" s="359">
        <v>89</v>
      </c>
      <c r="C494" s="359">
        <v>65</v>
      </c>
      <c r="D494" s="357">
        <f>(C494-B494)/B494</f>
        <v>-0.269662921348315</v>
      </c>
    </row>
    <row r="495" ht="18.75" spans="1:4">
      <c r="A495" s="358" t="s">
        <v>410</v>
      </c>
      <c r="B495" s="359"/>
      <c r="C495" s="359"/>
      <c r="D495" s="357"/>
    </row>
    <row r="496" ht="18.75" spans="1:4">
      <c r="A496" s="358" t="s">
        <v>411</v>
      </c>
      <c r="B496" s="362"/>
      <c r="C496" s="362"/>
      <c r="D496" s="357"/>
    </row>
    <row r="497" ht="18.75" spans="1:4">
      <c r="A497" s="355" t="s">
        <v>412</v>
      </c>
      <c r="B497" s="361">
        <v>1</v>
      </c>
      <c r="C497" s="361">
        <v>20</v>
      </c>
      <c r="D497" s="357">
        <f>(C497-B497)/B497</f>
        <v>19</v>
      </c>
    </row>
    <row r="498" ht="18.75" spans="1:4">
      <c r="A498" s="358" t="s">
        <v>90</v>
      </c>
      <c r="B498" s="359"/>
      <c r="C498" s="359"/>
      <c r="D498" s="357"/>
    </row>
    <row r="499" ht="18.75" spans="1:4">
      <c r="A499" s="358" t="s">
        <v>91</v>
      </c>
      <c r="B499" s="359"/>
      <c r="C499" s="359"/>
      <c r="D499" s="357"/>
    </row>
    <row r="500" ht="18.75" spans="1:4">
      <c r="A500" s="358" t="s">
        <v>92</v>
      </c>
      <c r="B500" s="362"/>
      <c r="C500" s="362"/>
      <c r="D500" s="357"/>
    </row>
    <row r="501" ht="18.75" spans="1:4">
      <c r="A501" s="358" t="s">
        <v>413</v>
      </c>
      <c r="B501" s="359"/>
      <c r="C501" s="359"/>
      <c r="D501" s="357"/>
    </row>
    <row r="502" ht="18.75" spans="1:4">
      <c r="A502" s="358" t="s">
        <v>414</v>
      </c>
      <c r="B502" s="359"/>
      <c r="C502" s="359"/>
      <c r="D502" s="357"/>
    </row>
    <row r="503" ht="18.75" spans="1:4">
      <c r="A503" s="358" t="s">
        <v>415</v>
      </c>
      <c r="B503" s="362"/>
      <c r="C503" s="362"/>
      <c r="D503" s="357"/>
    </row>
    <row r="504" ht="18.75" spans="1:4">
      <c r="A504" s="358" t="s">
        <v>416</v>
      </c>
      <c r="B504" s="359"/>
      <c r="C504" s="359">
        <v>20</v>
      </c>
      <c r="D504" s="357"/>
    </row>
    <row r="505" ht="18.75" spans="1:4">
      <c r="A505" s="358" t="s">
        <v>417</v>
      </c>
      <c r="B505" s="359"/>
      <c r="C505" s="359"/>
      <c r="D505" s="357"/>
    </row>
    <row r="506" ht="18.75" spans="1:4">
      <c r="A506" s="358" t="s">
        <v>418</v>
      </c>
      <c r="B506" s="359"/>
      <c r="C506" s="359"/>
      <c r="D506" s="357"/>
    </row>
    <row r="507" ht="18.75" spans="1:4">
      <c r="A507" s="358" t="s">
        <v>419</v>
      </c>
      <c r="B507" s="359">
        <v>1</v>
      </c>
      <c r="C507" s="359"/>
      <c r="D507" s="357">
        <f>(C507-B507)/B507</f>
        <v>-1</v>
      </c>
    </row>
    <row r="508" ht="18.75" spans="1:4">
      <c r="A508" s="355" t="s">
        <v>420</v>
      </c>
      <c r="B508" s="356">
        <v>262</v>
      </c>
      <c r="C508" s="356">
        <v>75</v>
      </c>
      <c r="D508" s="357">
        <f>(C508-B508)/B508</f>
        <v>-0.713740458015267</v>
      </c>
    </row>
    <row r="509" ht="18.75" spans="1:4">
      <c r="A509" s="358" t="s">
        <v>90</v>
      </c>
      <c r="B509" s="362">
        <v>210</v>
      </c>
      <c r="C509" s="362">
        <v>57</v>
      </c>
      <c r="D509" s="357">
        <f>(C509-B509)/B509</f>
        <v>-0.728571428571429</v>
      </c>
    </row>
    <row r="510" ht="18.75" spans="1:4">
      <c r="A510" s="358" t="s">
        <v>91</v>
      </c>
      <c r="B510" s="359"/>
      <c r="C510" s="359"/>
      <c r="D510" s="357"/>
    </row>
    <row r="511" ht="18.75" spans="1:4">
      <c r="A511" s="358" t="s">
        <v>92</v>
      </c>
      <c r="B511" s="359"/>
      <c r="C511" s="359"/>
      <c r="D511" s="357"/>
    </row>
    <row r="512" ht="18.75" spans="1:4">
      <c r="A512" s="358" t="s">
        <v>421</v>
      </c>
      <c r="B512" s="359"/>
      <c r="C512" s="359"/>
      <c r="D512" s="357"/>
    </row>
    <row r="513" ht="18.75" spans="1:4">
      <c r="A513" s="358" t="s">
        <v>422</v>
      </c>
      <c r="B513" s="359"/>
      <c r="C513" s="359"/>
      <c r="D513" s="357"/>
    </row>
    <row r="514" ht="18.75" spans="1:4">
      <c r="A514" s="358" t="s">
        <v>423</v>
      </c>
      <c r="B514" s="359"/>
      <c r="C514" s="359"/>
      <c r="D514" s="357"/>
    </row>
    <row r="515" ht="18.75" spans="1:4">
      <c r="A515" s="358" t="s">
        <v>424</v>
      </c>
      <c r="B515" s="359">
        <v>35</v>
      </c>
      <c r="C515" s="359">
        <v>18</v>
      </c>
      <c r="D515" s="357">
        <f>(C515-B515)/B515</f>
        <v>-0.485714285714286</v>
      </c>
    </row>
    <row r="516" ht="18.75" spans="1:4">
      <c r="A516" s="358" t="s">
        <v>425</v>
      </c>
      <c r="B516" s="359">
        <v>17</v>
      </c>
      <c r="C516" s="359"/>
      <c r="D516" s="357">
        <f>(C516-B516)/B516</f>
        <v>-1</v>
      </c>
    </row>
    <row r="517" ht="18.75" spans="1:4">
      <c r="A517" s="355" t="s">
        <v>426</v>
      </c>
      <c r="B517" s="361"/>
      <c r="C517" s="361">
        <v>420</v>
      </c>
      <c r="D517" s="357"/>
    </row>
    <row r="518" ht="18.75" spans="1:4">
      <c r="A518" s="358" t="s">
        <v>90</v>
      </c>
      <c r="B518" s="359"/>
      <c r="C518" s="359">
        <v>248</v>
      </c>
      <c r="D518" s="357"/>
    </row>
    <row r="519" ht="18.75" spans="1:4">
      <c r="A519" s="358" t="s">
        <v>91</v>
      </c>
      <c r="B519" s="359"/>
      <c r="C519" s="359">
        <v>165</v>
      </c>
      <c r="D519" s="357"/>
    </row>
    <row r="520" ht="18.75" spans="1:4">
      <c r="A520" s="358" t="s">
        <v>92</v>
      </c>
      <c r="B520" s="359"/>
      <c r="C520" s="359"/>
      <c r="D520" s="357"/>
    </row>
    <row r="521" ht="18.75" spans="1:4">
      <c r="A521" s="358" t="s">
        <v>427</v>
      </c>
      <c r="B521" s="359"/>
      <c r="C521" s="359"/>
      <c r="D521" s="357"/>
    </row>
    <row r="522" ht="18.75" spans="1:4">
      <c r="A522" s="358" t="s">
        <v>428</v>
      </c>
      <c r="B522" s="359"/>
      <c r="C522" s="359"/>
      <c r="D522" s="357"/>
    </row>
    <row r="523" ht="18.75" spans="1:4">
      <c r="A523" s="358" t="s">
        <v>429</v>
      </c>
      <c r="B523" s="359"/>
      <c r="C523" s="359"/>
      <c r="D523" s="357"/>
    </row>
    <row r="524" ht="18.75" spans="1:4">
      <c r="A524" s="358" t="s">
        <v>430</v>
      </c>
      <c r="B524" s="362"/>
      <c r="C524" s="362">
        <v>7</v>
      </c>
      <c r="D524" s="357"/>
    </row>
    <row r="525" ht="18.75" spans="1:4">
      <c r="A525" s="355" t="s">
        <v>431</v>
      </c>
      <c r="B525" s="361">
        <v>73</v>
      </c>
      <c r="C525" s="361">
        <v>115</v>
      </c>
      <c r="D525" s="357">
        <f t="shared" ref="D517:D580" si="2">(C525-B525)/B525</f>
        <v>0.575342465753425</v>
      </c>
    </row>
    <row r="526" ht="18.75" spans="1:4">
      <c r="A526" s="358" t="s">
        <v>432</v>
      </c>
      <c r="B526" s="359">
        <v>11</v>
      </c>
      <c r="C526" s="359">
        <v>15</v>
      </c>
      <c r="D526" s="357">
        <f t="shared" si="2"/>
        <v>0.363636363636364</v>
      </c>
    </row>
    <row r="527" ht="18.75" spans="1:4">
      <c r="A527" s="358" t="s">
        <v>433</v>
      </c>
      <c r="B527" s="359">
        <v>2</v>
      </c>
      <c r="C527" s="359">
        <v>8</v>
      </c>
      <c r="D527" s="357">
        <f t="shared" si="2"/>
        <v>3</v>
      </c>
    </row>
    <row r="528" ht="18.75" spans="1:4">
      <c r="A528" s="358" t="s">
        <v>434</v>
      </c>
      <c r="B528" s="359">
        <v>60</v>
      </c>
      <c r="C528" s="359">
        <v>92</v>
      </c>
      <c r="D528" s="357">
        <f t="shared" si="2"/>
        <v>0.533333333333333</v>
      </c>
    </row>
    <row r="529" ht="18.75" spans="1:4">
      <c r="A529" s="355" t="s">
        <v>228</v>
      </c>
      <c r="B529" s="361"/>
      <c r="C529" s="361"/>
      <c r="D529" s="357"/>
    </row>
    <row r="530" ht="18.75" spans="1:4">
      <c r="A530" s="355" t="s">
        <v>50</v>
      </c>
      <c r="B530" s="361">
        <v>28957</v>
      </c>
      <c r="C530" s="361">
        <v>28400</v>
      </c>
      <c r="D530" s="357">
        <f t="shared" si="2"/>
        <v>-0.0192354180336361</v>
      </c>
    </row>
    <row r="531" ht="18.75" spans="1:4">
      <c r="A531" s="355" t="s">
        <v>435</v>
      </c>
      <c r="B531" s="361">
        <v>684</v>
      </c>
      <c r="C531" s="361">
        <v>620</v>
      </c>
      <c r="D531" s="357">
        <f t="shared" si="2"/>
        <v>-0.0935672514619883</v>
      </c>
    </row>
    <row r="532" ht="18.75" spans="1:4">
      <c r="A532" s="358" t="s">
        <v>90</v>
      </c>
      <c r="B532" s="359">
        <v>303</v>
      </c>
      <c r="C532" s="359">
        <v>341</v>
      </c>
      <c r="D532" s="357">
        <f t="shared" si="2"/>
        <v>0.125412541254125</v>
      </c>
    </row>
    <row r="533" ht="18.75" spans="1:4">
      <c r="A533" s="358" t="s">
        <v>91</v>
      </c>
      <c r="B533" s="362">
        <v>26</v>
      </c>
      <c r="C533" s="362">
        <v>21</v>
      </c>
      <c r="D533" s="357">
        <f t="shared" si="2"/>
        <v>-0.192307692307692</v>
      </c>
    </row>
    <row r="534" ht="18.75" spans="1:4">
      <c r="A534" s="358" t="s">
        <v>92</v>
      </c>
      <c r="B534" s="359"/>
      <c r="C534" s="359"/>
      <c r="D534" s="357"/>
    </row>
    <row r="535" ht="18.75" spans="1:4">
      <c r="A535" s="358" t="s">
        <v>436</v>
      </c>
      <c r="B535" s="359"/>
      <c r="C535" s="359"/>
      <c r="D535" s="357"/>
    </row>
    <row r="536" ht="18.75" spans="1:4">
      <c r="A536" s="358" t="s">
        <v>437</v>
      </c>
      <c r="B536" s="359"/>
      <c r="C536" s="359"/>
      <c r="D536" s="357"/>
    </row>
    <row r="537" ht="18.75" spans="1:4">
      <c r="A537" s="358" t="s">
        <v>438</v>
      </c>
      <c r="B537" s="359"/>
      <c r="C537" s="359"/>
      <c r="D537" s="357"/>
    </row>
    <row r="538" ht="18.75" spans="1:4">
      <c r="A538" s="358" t="s">
        <v>439</v>
      </c>
      <c r="B538" s="359">
        <v>5</v>
      </c>
      <c r="C538" s="359">
        <v>5</v>
      </c>
      <c r="D538" s="357">
        <f t="shared" si="2"/>
        <v>0</v>
      </c>
    </row>
    <row r="539" ht="18.75" spans="1:4">
      <c r="A539" s="358" t="s">
        <v>131</v>
      </c>
      <c r="B539" s="359"/>
      <c r="C539" s="359"/>
      <c r="D539" s="357"/>
    </row>
    <row r="540" ht="18.75" spans="1:4">
      <c r="A540" s="358" t="s">
        <v>440</v>
      </c>
      <c r="B540" s="359">
        <v>19</v>
      </c>
      <c r="C540" s="359">
        <v>12</v>
      </c>
      <c r="D540" s="357">
        <f t="shared" si="2"/>
        <v>-0.368421052631579</v>
      </c>
    </row>
    <row r="541" ht="18.75" spans="1:4">
      <c r="A541" s="358" t="s">
        <v>441</v>
      </c>
      <c r="B541" s="359"/>
      <c r="C541" s="359"/>
      <c r="D541" s="357"/>
    </row>
    <row r="542" ht="18.75" spans="1:4">
      <c r="A542" s="358" t="s">
        <v>442</v>
      </c>
      <c r="B542" s="359"/>
      <c r="C542" s="359"/>
      <c r="D542" s="357"/>
    </row>
    <row r="543" ht="18.75" spans="1:4">
      <c r="A543" s="358" t="s">
        <v>443</v>
      </c>
      <c r="B543" s="359"/>
      <c r="C543" s="359"/>
      <c r="D543" s="357"/>
    </row>
    <row r="544" ht="37.5" spans="1:4">
      <c r="A544" s="358" t="s">
        <v>444</v>
      </c>
      <c r="B544" s="362">
        <v>331</v>
      </c>
      <c r="C544" s="362">
        <v>241</v>
      </c>
      <c r="D544" s="357">
        <f t="shared" si="2"/>
        <v>-0.27190332326284</v>
      </c>
    </row>
    <row r="545" ht="18.75" spans="1:4">
      <c r="A545" s="355" t="s">
        <v>445</v>
      </c>
      <c r="B545" s="361">
        <v>704</v>
      </c>
      <c r="C545" s="361">
        <v>740</v>
      </c>
      <c r="D545" s="357">
        <f t="shared" si="2"/>
        <v>0.0511363636363636</v>
      </c>
    </row>
    <row r="546" ht="18.75" spans="1:4">
      <c r="A546" s="358" t="s">
        <v>90</v>
      </c>
      <c r="B546" s="359">
        <v>451</v>
      </c>
      <c r="C546" s="359">
        <v>401</v>
      </c>
      <c r="D546" s="357">
        <f t="shared" si="2"/>
        <v>-0.110864745011086</v>
      </c>
    </row>
    <row r="547" ht="18.75" spans="1:4">
      <c r="A547" s="358" t="s">
        <v>91</v>
      </c>
      <c r="B547" s="359">
        <v>19</v>
      </c>
      <c r="C547" s="359">
        <v>41</v>
      </c>
      <c r="D547" s="357">
        <f t="shared" si="2"/>
        <v>1.15789473684211</v>
      </c>
    </row>
    <row r="548" ht="18.75" spans="1:4">
      <c r="A548" s="358" t="s">
        <v>92</v>
      </c>
      <c r="B548" s="359"/>
      <c r="C548" s="359"/>
      <c r="D548" s="357"/>
    </row>
    <row r="549" ht="18.75" spans="1:4">
      <c r="A549" s="358" t="s">
        <v>446</v>
      </c>
      <c r="B549" s="359">
        <v>38</v>
      </c>
      <c r="C549" s="359"/>
      <c r="D549" s="357">
        <f t="shared" si="2"/>
        <v>-1</v>
      </c>
    </row>
    <row r="550" ht="18.75" spans="1:4">
      <c r="A550" s="358" t="s">
        <v>447</v>
      </c>
      <c r="B550" s="359">
        <v>14</v>
      </c>
      <c r="C550" s="359"/>
      <c r="D550" s="357">
        <f t="shared" si="2"/>
        <v>-1</v>
      </c>
    </row>
    <row r="551" ht="18.75" spans="1:4">
      <c r="A551" s="358" t="s">
        <v>448</v>
      </c>
      <c r="B551" s="359">
        <v>102</v>
      </c>
      <c r="C551" s="359">
        <v>292</v>
      </c>
      <c r="D551" s="357">
        <f t="shared" si="2"/>
        <v>1.86274509803922</v>
      </c>
    </row>
    <row r="552" ht="18.75" spans="1:4">
      <c r="A552" s="358" t="s">
        <v>449</v>
      </c>
      <c r="B552" s="359">
        <v>80</v>
      </c>
      <c r="C552" s="359">
        <v>6</v>
      </c>
      <c r="D552" s="357">
        <f t="shared" si="2"/>
        <v>-0.925</v>
      </c>
    </row>
    <row r="553" ht="18.75" spans="1:4">
      <c r="A553" s="355" t="s">
        <v>450</v>
      </c>
      <c r="B553" s="361"/>
      <c r="C553" s="361"/>
      <c r="D553" s="357"/>
    </row>
    <row r="554" ht="18.75" spans="1:4">
      <c r="A554" s="358" t="s">
        <v>451</v>
      </c>
      <c r="B554" s="359"/>
      <c r="C554" s="359"/>
      <c r="D554" s="357"/>
    </row>
    <row r="555" ht="18.75" spans="1:4">
      <c r="A555" s="355" t="s">
        <v>452</v>
      </c>
      <c r="B555" s="356">
        <v>12578</v>
      </c>
      <c r="C555" s="356">
        <v>11820</v>
      </c>
      <c r="D555" s="357">
        <f t="shared" si="2"/>
        <v>-0.0602639529336937</v>
      </c>
    </row>
    <row r="556" ht="18.75" spans="1:4">
      <c r="A556" s="358" t="s">
        <v>453</v>
      </c>
      <c r="B556" s="359">
        <v>1868</v>
      </c>
      <c r="C556" s="359">
        <v>1599</v>
      </c>
      <c r="D556" s="357">
        <f t="shared" si="2"/>
        <v>-0.144004282655246</v>
      </c>
    </row>
    <row r="557" ht="18.75" spans="1:4">
      <c r="A557" s="358" t="s">
        <v>454</v>
      </c>
      <c r="B557" s="359">
        <v>2968</v>
      </c>
      <c r="C557" s="359">
        <v>2758</v>
      </c>
      <c r="D557" s="357">
        <f t="shared" si="2"/>
        <v>-0.0707547169811321</v>
      </c>
    </row>
    <row r="558" ht="18.75" spans="1:4">
      <c r="A558" s="358" t="s">
        <v>455</v>
      </c>
      <c r="B558" s="359">
        <v>3</v>
      </c>
      <c r="C558" s="359"/>
      <c r="D558" s="357">
        <f t="shared" si="2"/>
        <v>-1</v>
      </c>
    </row>
    <row r="559" ht="37.5" spans="1:4">
      <c r="A559" s="358" t="s">
        <v>456</v>
      </c>
      <c r="B559" s="362">
        <v>6928</v>
      </c>
      <c r="C559" s="362">
        <v>6470</v>
      </c>
      <c r="D559" s="357">
        <f t="shared" si="2"/>
        <v>-0.066108545034642</v>
      </c>
    </row>
    <row r="560" ht="18.75" spans="1:4">
      <c r="A560" s="358" t="s">
        <v>457</v>
      </c>
      <c r="B560" s="359">
        <v>210</v>
      </c>
      <c r="C560" s="359">
        <v>212</v>
      </c>
      <c r="D560" s="357">
        <f t="shared" si="2"/>
        <v>0.00952380952380952</v>
      </c>
    </row>
    <row r="561" ht="37.5" spans="1:4">
      <c r="A561" s="358" t="s">
        <v>458</v>
      </c>
      <c r="B561" s="359">
        <v>555</v>
      </c>
      <c r="C561" s="359">
        <v>719</v>
      </c>
      <c r="D561" s="357">
        <f t="shared" si="2"/>
        <v>0.295495495495495</v>
      </c>
    </row>
    <row r="562" ht="18.75" spans="1:4">
      <c r="A562" s="358" t="s">
        <v>459</v>
      </c>
      <c r="B562" s="359">
        <v>46</v>
      </c>
      <c r="C562" s="359">
        <v>62</v>
      </c>
      <c r="D562" s="357">
        <f t="shared" si="2"/>
        <v>0.347826086956522</v>
      </c>
    </row>
    <row r="563" ht="18.75" spans="1:4">
      <c r="A563" s="355" t="s">
        <v>460</v>
      </c>
      <c r="B563" s="361"/>
      <c r="C563" s="361"/>
      <c r="D563" s="357"/>
    </row>
    <row r="564" ht="18.75" spans="1:4">
      <c r="A564" s="358" t="s">
        <v>461</v>
      </c>
      <c r="B564" s="359"/>
      <c r="C564" s="359"/>
      <c r="D564" s="357"/>
    </row>
    <row r="565" ht="18.75" spans="1:4">
      <c r="A565" s="358" t="s">
        <v>462</v>
      </c>
      <c r="B565" s="359"/>
      <c r="C565" s="359"/>
      <c r="D565" s="357"/>
    </row>
    <row r="566" ht="18.75" spans="1:4">
      <c r="A566" s="358" t="s">
        <v>463</v>
      </c>
      <c r="B566" s="359"/>
      <c r="C566" s="359"/>
      <c r="D566" s="357"/>
    </row>
    <row r="567" ht="18.75" spans="1:4">
      <c r="A567" s="355" t="s">
        <v>464</v>
      </c>
      <c r="B567" s="361">
        <v>406</v>
      </c>
      <c r="C567" s="361">
        <v>1055</v>
      </c>
      <c r="D567" s="357">
        <f t="shared" si="2"/>
        <v>1.59852216748768</v>
      </c>
    </row>
    <row r="568" ht="18.75" spans="1:4">
      <c r="A568" s="358" t="s">
        <v>465</v>
      </c>
      <c r="B568" s="359"/>
      <c r="C568" s="359"/>
      <c r="D568" s="357"/>
    </row>
    <row r="569" ht="18.75" spans="1:4">
      <c r="A569" s="358" t="s">
        <v>466</v>
      </c>
      <c r="B569" s="359"/>
      <c r="C569" s="359">
        <v>146</v>
      </c>
      <c r="D569" s="357"/>
    </row>
    <row r="570" ht="18.75" spans="1:4">
      <c r="A570" s="358" t="s">
        <v>467</v>
      </c>
      <c r="B570" s="359">
        <v>93</v>
      </c>
      <c r="C570" s="359">
        <v>349</v>
      </c>
      <c r="D570" s="357">
        <f t="shared" si="2"/>
        <v>2.75268817204301</v>
      </c>
    </row>
    <row r="571" ht="18.75" spans="1:4">
      <c r="A571" s="358" t="s">
        <v>468</v>
      </c>
      <c r="B571" s="359"/>
      <c r="C571" s="359">
        <v>464</v>
      </c>
      <c r="D571" s="357"/>
    </row>
    <row r="572" ht="18.75" spans="1:4">
      <c r="A572" s="358" t="s">
        <v>469</v>
      </c>
      <c r="B572" s="359"/>
      <c r="C572" s="359"/>
      <c r="D572" s="357"/>
    </row>
    <row r="573" ht="18.75" spans="1:4">
      <c r="A573" s="358" t="s">
        <v>470</v>
      </c>
      <c r="B573" s="362">
        <v>8</v>
      </c>
      <c r="C573" s="362">
        <v>10</v>
      </c>
      <c r="D573" s="357">
        <f t="shared" si="2"/>
        <v>0.25</v>
      </c>
    </row>
    <row r="574" ht="18.75" spans="1:4">
      <c r="A574" s="358" t="s">
        <v>471</v>
      </c>
      <c r="B574" s="359"/>
      <c r="C574" s="359"/>
      <c r="D574" s="357"/>
    </row>
    <row r="575" ht="18.75" spans="1:4">
      <c r="A575" s="358" t="s">
        <v>472</v>
      </c>
      <c r="B575" s="359"/>
      <c r="C575" s="359"/>
      <c r="D575" s="357"/>
    </row>
    <row r="576" ht="18.75" spans="1:4">
      <c r="A576" s="358" t="s">
        <v>473</v>
      </c>
      <c r="B576" s="359">
        <v>305</v>
      </c>
      <c r="C576" s="359">
        <v>86</v>
      </c>
      <c r="D576" s="357">
        <f t="shared" si="2"/>
        <v>-0.718032786885246</v>
      </c>
    </row>
    <row r="577" ht="18.75" spans="1:4">
      <c r="A577" s="355" t="s">
        <v>474</v>
      </c>
      <c r="B577" s="361">
        <v>1277</v>
      </c>
      <c r="C577" s="361">
        <v>1390</v>
      </c>
      <c r="D577" s="357">
        <f t="shared" si="2"/>
        <v>0.0884886452623336</v>
      </c>
    </row>
    <row r="578" ht="18.75" spans="1:4">
      <c r="A578" s="358" t="s">
        <v>475</v>
      </c>
      <c r="B578" s="359">
        <v>54</v>
      </c>
      <c r="C578" s="359">
        <v>46</v>
      </c>
      <c r="D578" s="357">
        <f t="shared" si="2"/>
        <v>-0.148148148148148</v>
      </c>
    </row>
    <row r="579" ht="18.75" spans="1:4">
      <c r="A579" s="358" t="s">
        <v>476</v>
      </c>
      <c r="B579" s="359">
        <v>230</v>
      </c>
      <c r="C579" s="359">
        <v>234</v>
      </c>
      <c r="D579" s="357">
        <f t="shared" si="2"/>
        <v>0.0173913043478261</v>
      </c>
    </row>
    <row r="580" ht="18.75" spans="1:4">
      <c r="A580" s="358" t="s">
        <v>477</v>
      </c>
      <c r="B580" s="359">
        <v>378</v>
      </c>
      <c r="C580" s="359">
        <v>284</v>
      </c>
      <c r="D580" s="357">
        <f t="shared" si="2"/>
        <v>-0.248677248677249</v>
      </c>
    </row>
    <row r="581" ht="18.75" spans="1:4">
      <c r="A581" s="358" t="s">
        <v>478</v>
      </c>
      <c r="B581" s="359">
        <v>3</v>
      </c>
      <c r="C581" s="359"/>
      <c r="D581" s="357">
        <f t="shared" ref="D581:D644" si="3">(C581-B581)/B581</f>
        <v>-1</v>
      </c>
    </row>
    <row r="582" ht="18.75" spans="1:4">
      <c r="A582" s="358" t="s">
        <v>479</v>
      </c>
      <c r="B582" s="359">
        <v>131</v>
      </c>
      <c r="C582" s="359">
        <v>134</v>
      </c>
      <c r="D582" s="357">
        <f t="shared" si="3"/>
        <v>0.0229007633587786</v>
      </c>
    </row>
    <row r="583" ht="18.75" spans="1:4">
      <c r="A583" s="358" t="s">
        <v>480</v>
      </c>
      <c r="B583" s="359"/>
      <c r="C583" s="359"/>
      <c r="D583" s="357"/>
    </row>
    <row r="584" ht="18.75" spans="1:4">
      <c r="A584" s="358" t="s">
        <v>481</v>
      </c>
      <c r="B584" s="363">
        <v>481</v>
      </c>
      <c r="C584" s="363">
        <v>692</v>
      </c>
      <c r="D584" s="357">
        <f t="shared" si="3"/>
        <v>0.438669438669439</v>
      </c>
    </row>
    <row r="585" ht="18.75" spans="1:4">
      <c r="A585" s="364" t="s">
        <v>482</v>
      </c>
      <c r="B585" s="361">
        <v>167</v>
      </c>
      <c r="C585" s="361">
        <v>170</v>
      </c>
      <c r="D585" s="357">
        <f t="shared" si="3"/>
        <v>0.0179640718562874</v>
      </c>
    </row>
    <row r="586" ht="18.75" spans="1:4">
      <c r="A586" s="365" t="s">
        <v>483</v>
      </c>
      <c r="B586" s="362">
        <v>106</v>
      </c>
      <c r="C586" s="362">
        <v>78</v>
      </c>
      <c r="D586" s="357">
        <f t="shared" si="3"/>
        <v>-0.264150943396226</v>
      </c>
    </row>
    <row r="587" ht="18.75" spans="1:4">
      <c r="A587" s="365" t="s">
        <v>484</v>
      </c>
      <c r="B587" s="359"/>
      <c r="C587" s="359">
        <v>31</v>
      </c>
      <c r="D587" s="357"/>
    </row>
    <row r="588" ht="18.75" spans="1:4">
      <c r="A588" s="365" t="s">
        <v>485</v>
      </c>
      <c r="B588" s="359">
        <v>41</v>
      </c>
      <c r="C588" s="359"/>
      <c r="D588" s="357">
        <f t="shared" si="3"/>
        <v>-1</v>
      </c>
    </row>
    <row r="589" s="330" customFormat="1" ht="18.75" spans="1:4">
      <c r="A589" s="365" t="s">
        <v>486</v>
      </c>
      <c r="B589" s="359">
        <v>20</v>
      </c>
      <c r="C589" s="359">
        <v>21</v>
      </c>
      <c r="D589" s="357">
        <f t="shared" si="3"/>
        <v>0.05</v>
      </c>
    </row>
    <row r="590" ht="18.75" spans="1:4">
      <c r="A590" s="365" t="s">
        <v>487</v>
      </c>
      <c r="B590" s="359"/>
      <c r="C590" s="359">
        <v>28</v>
      </c>
      <c r="D590" s="357"/>
    </row>
    <row r="591" ht="18.75" spans="1:4">
      <c r="A591" s="365" t="s">
        <v>488</v>
      </c>
      <c r="B591" s="359"/>
      <c r="C591" s="359">
        <v>12</v>
      </c>
      <c r="D591" s="357"/>
    </row>
    <row r="592" ht="18.75" spans="1:4">
      <c r="A592" s="364" t="s">
        <v>489</v>
      </c>
      <c r="B592" s="361">
        <v>383</v>
      </c>
      <c r="C592" s="361">
        <v>1375</v>
      </c>
      <c r="D592" s="357">
        <f t="shared" si="3"/>
        <v>2.59007832898172</v>
      </c>
    </row>
    <row r="593" ht="18.75" spans="1:4">
      <c r="A593" s="365" t="s">
        <v>490</v>
      </c>
      <c r="B593" s="359">
        <v>1</v>
      </c>
      <c r="C593" s="359">
        <v>15</v>
      </c>
      <c r="D593" s="357">
        <f t="shared" si="3"/>
        <v>14</v>
      </c>
    </row>
    <row r="594" s="330" customFormat="1" ht="18.75" spans="1:4">
      <c r="A594" s="365" t="s">
        <v>491</v>
      </c>
      <c r="B594" s="359">
        <v>267</v>
      </c>
      <c r="C594" s="359">
        <v>778</v>
      </c>
      <c r="D594" s="357">
        <f t="shared" si="3"/>
        <v>1.91385767790262</v>
      </c>
    </row>
    <row r="595" ht="18.75" spans="1:4">
      <c r="A595" s="365" t="s">
        <v>492</v>
      </c>
      <c r="B595" s="362"/>
      <c r="C595" s="362"/>
      <c r="D595" s="357"/>
    </row>
    <row r="596" ht="18.75" spans="1:4">
      <c r="A596" s="365" t="s">
        <v>493</v>
      </c>
      <c r="B596" s="359">
        <v>62</v>
      </c>
      <c r="C596" s="359">
        <v>533</v>
      </c>
      <c r="D596" s="357">
        <f t="shared" si="3"/>
        <v>7.59677419354839</v>
      </c>
    </row>
    <row r="597" ht="18.75" spans="1:4">
      <c r="A597" s="365" t="s">
        <v>494</v>
      </c>
      <c r="B597" s="359">
        <v>53</v>
      </c>
      <c r="C597" s="359">
        <v>49</v>
      </c>
      <c r="D597" s="357">
        <f t="shared" si="3"/>
        <v>-0.0754716981132075</v>
      </c>
    </row>
    <row r="598" ht="18.75" spans="1:4">
      <c r="A598" s="365" t="s">
        <v>495</v>
      </c>
      <c r="B598" s="359"/>
      <c r="C598" s="359"/>
      <c r="D598" s="357"/>
    </row>
    <row r="599" ht="18.75" spans="1:4">
      <c r="A599" s="365" t="s">
        <v>496</v>
      </c>
      <c r="B599" s="359"/>
      <c r="C599" s="359"/>
      <c r="D599" s="357"/>
    </row>
    <row r="600" ht="18.75" spans="1:4">
      <c r="A600" s="364" t="s">
        <v>497</v>
      </c>
      <c r="B600" s="356">
        <v>602</v>
      </c>
      <c r="C600" s="356">
        <v>755</v>
      </c>
      <c r="D600" s="357">
        <f t="shared" si="3"/>
        <v>0.254152823920266</v>
      </c>
    </row>
    <row r="601" ht="18.75" spans="1:4">
      <c r="A601" s="365" t="s">
        <v>90</v>
      </c>
      <c r="B601" s="359">
        <v>163</v>
      </c>
      <c r="C601" s="359">
        <v>195</v>
      </c>
      <c r="D601" s="357">
        <f t="shared" si="3"/>
        <v>0.196319018404908</v>
      </c>
    </row>
    <row r="602" ht="18.75" spans="1:4">
      <c r="A602" s="365" t="s">
        <v>91</v>
      </c>
      <c r="B602" s="359">
        <v>1</v>
      </c>
      <c r="C602" s="359">
        <v>2</v>
      </c>
      <c r="D602" s="357">
        <f t="shared" si="3"/>
        <v>1</v>
      </c>
    </row>
    <row r="603" ht="18.75" spans="1:4">
      <c r="A603" s="365" t="s">
        <v>92</v>
      </c>
      <c r="B603" s="359"/>
      <c r="C603" s="359"/>
      <c r="D603" s="357"/>
    </row>
    <row r="604" ht="18.75" spans="1:4">
      <c r="A604" s="358" t="s">
        <v>498</v>
      </c>
      <c r="B604" s="359">
        <v>50</v>
      </c>
      <c r="C604" s="359">
        <v>45</v>
      </c>
      <c r="D604" s="357">
        <f t="shared" si="3"/>
        <v>-0.1</v>
      </c>
    </row>
    <row r="605" ht="18.75" spans="1:4">
      <c r="A605" s="358" t="s">
        <v>499</v>
      </c>
      <c r="B605" s="359">
        <v>33</v>
      </c>
      <c r="C605" s="359">
        <v>44</v>
      </c>
      <c r="D605" s="357">
        <f t="shared" si="3"/>
        <v>0.333333333333333</v>
      </c>
    </row>
    <row r="606" ht="18.75" spans="1:4">
      <c r="A606" s="358" t="s">
        <v>500</v>
      </c>
      <c r="B606" s="359">
        <v>19</v>
      </c>
      <c r="C606" s="359">
        <v>6</v>
      </c>
      <c r="D606" s="357">
        <f t="shared" si="3"/>
        <v>-0.684210526315789</v>
      </c>
    </row>
    <row r="607" ht="18.75" spans="1:4">
      <c r="A607" s="358" t="s">
        <v>501</v>
      </c>
      <c r="B607" s="359">
        <v>311</v>
      </c>
      <c r="C607" s="359">
        <v>441</v>
      </c>
      <c r="D607" s="357">
        <f t="shared" si="3"/>
        <v>0.418006430868167</v>
      </c>
    </row>
    <row r="608" ht="18.75" spans="1:4">
      <c r="A608" s="358" t="s">
        <v>502</v>
      </c>
      <c r="B608" s="359">
        <v>25</v>
      </c>
      <c r="C608" s="359">
        <v>22</v>
      </c>
      <c r="D608" s="357">
        <f t="shared" si="3"/>
        <v>-0.12</v>
      </c>
    </row>
    <row r="609" ht="18.75" spans="1:4">
      <c r="A609" s="355" t="s">
        <v>503</v>
      </c>
      <c r="B609" s="361">
        <v>124</v>
      </c>
      <c r="C609" s="361">
        <v>140</v>
      </c>
      <c r="D609" s="357">
        <f t="shared" si="3"/>
        <v>0.129032258064516</v>
      </c>
    </row>
    <row r="610" ht="18.75" spans="1:4">
      <c r="A610" s="358" t="s">
        <v>90</v>
      </c>
      <c r="B610" s="362">
        <v>124</v>
      </c>
      <c r="C610" s="362">
        <v>140</v>
      </c>
      <c r="D610" s="357">
        <f t="shared" si="3"/>
        <v>0.129032258064516</v>
      </c>
    </row>
    <row r="611" ht="18.75" spans="1:4">
      <c r="A611" s="358" t="s">
        <v>91</v>
      </c>
      <c r="B611" s="359"/>
      <c r="C611" s="359"/>
      <c r="D611" s="357"/>
    </row>
    <row r="612" ht="18.75" spans="1:4">
      <c r="A612" s="358" t="s">
        <v>92</v>
      </c>
      <c r="B612" s="359"/>
      <c r="C612" s="359"/>
      <c r="D612" s="357"/>
    </row>
    <row r="613" ht="18.75" spans="1:4">
      <c r="A613" s="358" t="s">
        <v>504</v>
      </c>
      <c r="B613" s="359"/>
      <c r="C613" s="359"/>
      <c r="D613" s="357"/>
    </row>
    <row r="614" ht="18.75" spans="1:4">
      <c r="A614" s="355" t="s">
        <v>505</v>
      </c>
      <c r="B614" s="361">
        <v>5448</v>
      </c>
      <c r="C614" s="361">
        <v>4620</v>
      </c>
      <c r="D614" s="357">
        <f t="shared" si="3"/>
        <v>-0.151982378854626</v>
      </c>
    </row>
    <row r="615" ht="18.75" spans="1:4">
      <c r="A615" s="358" t="s">
        <v>506</v>
      </c>
      <c r="B615" s="359">
        <v>1384</v>
      </c>
      <c r="C615" s="359">
        <v>999</v>
      </c>
      <c r="D615" s="357">
        <f t="shared" si="3"/>
        <v>-0.278179190751445</v>
      </c>
    </row>
    <row r="616" ht="18.75" spans="1:4">
      <c r="A616" s="358" t="s">
        <v>507</v>
      </c>
      <c r="B616" s="359">
        <v>4064</v>
      </c>
      <c r="C616" s="359">
        <v>3621</v>
      </c>
      <c r="D616" s="357">
        <f t="shared" si="3"/>
        <v>-0.109005905511811</v>
      </c>
    </row>
    <row r="617" ht="18.75" spans="1:4">
      <c r="A617" s="355" t="s">
        <v>508</v>
      </c>
      <c r="B617" s="361">
        <v>272</v>
      </c>
      <c r="C617" s="361">
        <v>370</v>
      </c>
      <c r="D617" s="357">
        <f t="shared" si="3"/>
        <v>0.360294117647059</v>
      </c>
    </row>
    <row r="618" ht="18.75" spans="1:4">
      <c r="A618" s="358" t="s">
        <v>509</v>
      </c>
      <c r="B618" s="362">
        <v>272</v>
      </c>
      <c r="C618" s="362">
        <v>370</v>
      </c>
      <c r="D618" s="357">
        <f t="shared" si="3"/>
        <v>0.360294117647059</v>
      </c>
    </row>
    <row r="619" ht="18.75" spans="1:4">
      <c r="A619" s="358" t="s">
        <v>510</v>
      </c>
      <c r="B619" s="359"/>
      <c r="C619" s="359"/>
      <c r="D619" s="357"/>
    </row>
    <row r="620" ht="18.75" spans="1:4">
      <c r="A620" s="355" t="s">
        <v>511</v>
      </c>
      <c r="B620" s="361">
        <v>396</v>
      </c>
      <c r="C620" s="361">
        <v>545</v>
      </c>
      <c r="D620" s="357">
        <f t="shared" si="3"/>
        <v>0.376262626262626</v>
      </c>
    </row>
    <row r="621" ht="18.75" spans="1:4">
      <c r="A621" s="358" t="s">
        <v>512</v>
      </c>
      <c r="B621" s="359"/>
      <c r="C621" s="359"/>
      <c r="D621" s="357"/>
    </row>
    <row r="622" ht="18.75" spans="1:4">
      <c r="A622" s="358" t="s">
        <v>513</v>
      </c>
      <c r="B622" s="359">
        <v>396</v>
      </c>
      <c r="C622" s="359">
        <v>545</v>
      </c>
      <c r="D622" s="357">
        <f t="shared" si="3"/>
        <v>0.376262626262626</v>
      </c>
    </row>
    <row r="623" ht="18.75" spans="1:4">
      <c r="A623" s="355" t="s">
        <v>514</v>
      </c>
      <c r="B623" s="361"/>
      <c r="C623" s="361"/>
      <c r="D623" s="357"/>
    </row>
    <row r="624" ht="18.75" spans="1:4">
      <c r="A624" s="358" t="s">
        <v>515</v>
      </c>
      <c r="B624" s="362"/>
      <c r="C624" s="362"/>
      <c r="D624" s="357"/>
    </row>
    <row r="625" ht="18.75" spans="1:4">
      <c r="A625" s="358" t="s">
        <v>516</v>
      </c>
      <c r="B625" s="359"/>
      <c r="C625" s="359"/>
      <c r="D625" s="357"/>
    </row>
    <row r="626" ht="18.75" spans="1:4">
      <c r="A626" s="355" t="s">
        <v>517</v>
      </c>
      <c r="B626" s="361">
        <v>188</v>
      </c>
      <c r="C626" s="361">
        <v>175</v>
      </c>
      <c r="D626" s="357">
        <f t="shared" si="3"/>
        <v>-0.0691489361702128</v>
      </c>
    </row>
    <row r="627" ht="18.75" spans="1:4">
      <c r="A627" s="358" t="s">
        <v>518</v>
      </c>
      <c r="B627" s="359">
        <v>10</v>
      </c>
      <c r="C627" s="359">
        <v>15</v>
      </c>
      <c r="D627" s="357">
        <f t="shared" si="3"/>
        <v>0.5</v>
      </c>
    </row>
    <row r="628" ht="18.75" spans="1:4">
      <c r="A628" s="358" t="s">
        <v>519</v>
      </c>
      <c r="B628" s="359">
        <v>178</v>
      </c>
      <c r="C628" s="359">
        <v>160</v>
      </c>
      <c r="D628" s="357">
        <f t="shared" si="3"/>
        <v>-0.101123595505618</v>
      </c>
    </row>
    <row r="629" ht="18.75" spans="1:4">
      <c r="A629" s="355" t="s">
        <v>520</v>
      </c>
      <c r="B629" s="361">
        <v>5490</v>
      </c>
      <c r="C629" s="361">
        <v>4560</v>
      </c>
      <c r="D629" s="357">
        <f t="shared" si="3"/>
        <v>-0.169398907103825</v>
      </c>
    </row>
    <row r="630" ht="37.5" spans="1:4">
      <c r="A630" s="358" t="s">
        <v>521</v>
      </c>
      <c r="B630" s="359">
        <v>908</v>
      </c>
      <c r="C630" s="359"/>
      <c r="D630" s="357">
        <f t="shared" si="3"/>
        <v>-1</v>
      </c>
    </row>
    <row r="631" ht="37.5" spans="1:4">
      <c r="A631" s="358" t="s">
        <v>522</v>
      </c>
      <c r="B631" s="362">
        <v>4582</v>
      </c>
      <c r="C631" s="362">
        <v>4560</v>
      </c>
      <c r="D631" s="357">
        <f t="shared" si="3"/>
        <v>-0.00480139676996945</v>
      </c>
    </row>
    <row r="632" ht="37.5" spans="1:4">
      <c r="A632" s="358" t="s">
        <v>523</v>
      </c>
      <c r="B632" s="359"/>
      <c r="C632" s="359"/>
      <c r="D632" s="357"/>
    </row>
    <row r="633" ht="18.75" spans="1:4">
      <c r="A633" s="355" t="s">
        <v>524</v>
      </c>
      <c r="B633" s="361">
        <v>210</v>
      </c>
      <c r="C633" s="361"/>
      <c r="D633" s="357">
        <f t="shared" si="3"/>
        <v>-1</v>
      </c>
    </row>
    <row r="634" ht="18.75" spans="1:4">
      <c r="A634" s="358" t="s">
        <v>525</v>
      </c>
      <c r="B634" s="359"/>
      <c r="C634" s="359"/>
      <c r="D634" s="357"/>
    </row>
    <row r="635" ht="18.75" spans="1:4">
      <c r="A635" s="358" t="s">
        <v>526</v>
      </c>
      <c r="B635" s="359">
        <v>210</v>
      </c>
      <c r="C635" s="359"/>
      <c r="D635" s="357">
        <f t="shared" si="3"/>
        <v>-1</v>
      </c>
    </row>
    <row r="636" ht="18.75" spans="1:4">
      <c r="A636" s="358" t="s">
        <v>527</v>
      </c>
      <c r="B636" s="359"/>
      <c r="C636" s="359"/>
      <c r="D636" s="357"/>
    </row>
    <row r="637" ht="18.75" spans="1:4">
      <c r="A637" s="358" t="s">
        <v>528</v>
      </c>
      <c r="B637" s="359"/>
      <c r="C637" s="359"/>
      <c r="D637" s="357"/>
    </row>
    <row r="638" ht="18.75" spans="1:4">
      <c r="A638" s="364" t="s">
        <v>529</v>
      </c>
      <c r="B638" s="361"/>
      <c r="C638" s="361">
        <v>65</v>
      </c>
      <c r="D638" s="357"/>
    </row>
    <row r="639" ht="18.75" spans="1:4">
      <c r="A639" s="358" t="s">
        <v>90</v>
      </c>
      <c r="B639" s="359"/>
      <c r="C639" s="359">
        <v>53</v>
      </c>
      <c r="D639" s="357"/>
    </row>
    <row r="640" ht="18.75" spans="1:4">
      <c r="A640" s="358" t="s">
        <v>91</v>
      </c>
      <c r="B640" s="362"/>
      <c r="C640" s="362">
        <v>10</v>
      </c>
      <c r="D640" s="357"/>
    </row>
    <row r="641" ht="18.75" spans="1:4">
      <c r="A641" s="358" t="s">
        <v>92</v>
      </c>
      <c r="B641" s="359"/>
      <c r="C641" s="359"/>
      <c r="D641" s="357"/>
    </row>
    <row r="642" ht="18.75" spans="1:4">
      <c r="A642" s="358" t="s">
        <v>530</v>
      </c>
      <c r="B642" s="359"/>
      <c r="C642" s="359">
        <v>2</v>
      </c>
      <c r="D642" s="357"/>
    </row>
    <row r="643" ht="18.75" spans="1:4">
      <c r="A643" s="358" t="s">
        <v>531</v>
      </c>
      <c r="B643" s="359"/>
      <c r="C643" s="359"/>
      <c r="D643" s="357"/>
    </row>
    <row r="644" ht="18.75" spans="1:4">
      <c r="A644" s="358" t="s">
        <v>99</v>
      </c>
      <c r="B644" s="359"/>
      <c r="C644" s="359"/>
      <c r="D644" s="357"/>
    </row>
    <row r="645" ht="18.75" spans="1:4">
      <c r="A645" s="358" t="s">
        <v>532</v>
      </c>
      <c r="B645" s="362"/>
      <c r="C645" s="362"/>
      <c r="D645" s="357"/>
    </row>
    <row r="646" ht="18.75" spans="1:4">
      <c r="A646" s="355" t="s">
        <v>533</v>
      </c>
      <c r="B646" s="356"/>
      <c r="C646" s="356"/>
      <c r="D646" s="357"/>
    </row>
    <row r="647" ht="37.5" spans="1:4">
      <c r="A647" s="358" t="s">
        <v>534</v>
      </c>
      <c r="B647" s="362"/>
      <c r="C647" s="362"/>
      <c r="D647" s="357"/>
    </row>
    <row r="648" ht="18.75" spans="1:4">
      <c r="A648" s="358" t="s">
        <v>535</v>
      </c>
      <c r="B648" s="362"/>
      <c r="C648" s="362"/>
      <c r="D648" s="357"/>
    </row>
    <row r="649" ht="18.75" spans="1:4">
      <c r="A649" s="355" t="s">
        <v>536</v>
      </c>
      <c r="B649" s="361">
        <v>28</v>
      </c>
      <c r="C649" s="361"/>
      <c r="D649" s="357">
        <f t="shared" ref="D645:D710" si="4">(C649-B649)/B649</f>
        <v>-1</v>
      </c>
    </row>
    <row r="650" ht="18.75" spans="1:4">
      <c r="A650" s="358" t="s">
        <v>537</v>
      </c>
      <c r="B650" s="359">
        <v>28</v>
      </c>
      <c r="C650" s="359"/>
      <c r="D650" s="357">
        <f t="shared" si="4"/>
        <v>-1</v>
      </c>
    </row>
    <row r="651" ht="18.75" spans="1:4">
      <c r="A651" s="355" t="s">
        <v>228</v>
      </c>
      <c r="B651" s="361"/>
      <c r="C651" s="361"/>
      <c r="D651" s="357"/>
    </row>
    <row r="652" ht="37.5" spans="1:4">
      <c r="A652" s="355" t="s">
        <v>538</v>
      </c>
      <c r="B652" s="361"/>
      <c r="C652" s="361"/>
      <c r="D652" s="357"/>
    </row>
    <row r="653" ht="18.75" spans="1:4">
      <c r="A653" s="355" t="s">
        <v>51</v>
      </c>
      <c r="B653" s="361">
        <v>24513</v>
      </c>
      <c r="C653" s="361">
        <v>26303</v>
      </c>
      <c r="D653" s="357">
        <f t="shared" si="4"/>
        <v>0.0730224778688859</v>
      </c>
    </row>
    <row r="654" ht="18.75" spans="1:4">
      <c r="A654" s="355" t="s">
        <v>539</v>
      </c>
      <c r="B654" s="361">
        <v>574</v>
      </c>
      <c r="C654" s="361">
        <v>400</v>
      </c>
      <c r="D654" s="357">
        <f t="shared" si="4"/>
        <v>-0.303135888501742</v>
      </c>
    </row>
    <row r="655" ht="18.75" spans="1:4">
      <c r="A655" s="358" t="s">
        <v>90</v>
      </c>
      <c r="B655" s="359">
        <v>570</v>
      </c>
      <c r="C655" s="359">
        <v>397</v>
      </c>
      <c r="D655" s="357">
        <f t="shared" si="4"/>
        <v>-0.303508771929825</v>
      </c>
    </row>
    <row r="656" ht="18.75" spans="1:4">
      <c r="A656" s="358" t="s">
        <v>91</v>
      </c>
      <c r="B656" s="362">
        <v>4</v>
      </c>
      <c r="C656" s="362">
        <v>3</v>
      </c>
      <c r="D656" s="357">
        <f t="shared" si="4"/>
        <v>-0.25</v>
      </c>
    </row>
    <row r="657" ht="18.75" spans="1:4">
      <c r="A657" s="358" t="s">
        <v>92</v>
      </c>
      <c r="B657" s="359"/>
      <c r="C657" s="359"/>
      <c r="D657" s="357"/>
    </row>
    <row r="658" ht="18.75" spans="1:4">
      <c r="A658" s="358" t="s">
        <v>540</v>
      </c>
      <c r="B658" s="359"/>
      <c r="C658" s="359"/>
      <c r="D658" s="357"/>
    </row>
    <row r="659" ht="18.75" spans="1:4">
      <c r="A659" s="355" t="s">
        <v>541</v>
      </c>
      <c r="B659" s="356">
        <v>2405</v>
      </c>
      <c r="C659" s="356">
        <v>1765</v>
      </c>
      <c r="D659" s="357">
        <f t="shared" si="4"/>
        <v>-0.266112266112266</v>
      </c>
    </row>
    <row r="660" ht="18.75" spans="1:4">
      <c r="A660" s="358" t="s">
        <v>542</v>
      </c>
      <c r="B660" s="359">
        <v>1640</v>
      </c>
      <c r="C660" s="359">
        <v>1153</v>
      </c>
      <c r="D660" s="357">
        <f t="shared" si="4"/>
        <v>-0.296951219512195</v>
      </c>
    </row>
    <row r="661" ht="18.75" spans="1:4">
      <c r="A661" s="358" t="s">
        <v>543</v>
      </c>
      <c r="B661" s="359">
        <v>765</v>
      </c>
      <c r="C661" s="359">
        <v>612</v>
      </c>
      <c r="D661" s="357">
        <f t="shared" si="4"/>
        <v>-0.2</v>
      </c>
    </row>
    <row r="662" ht="18.75" spans="1:4">
      <c r="A662" s="358" t="s">
        <v>544</v>
      </c>
      <c r="B662" s="362"/>
      <c r="C662" s="362"/>
      <c r="D662" s="357"/>
    </row>
    <row r="663" ht="18.75" spans="1:4">
      <c r="A663" s="358" t="s">
        <v>545</v>
      </c>
      <c r="B663" s="359"/>
      <c r="C663" s="359"/>
      <c r="D663" s="357"/>
    </row>
    <row r="664" ht="18.75" spans="1:4">
      <c r="A664" s="358" t="s">
        <v>546</v>
      </c>
      <c r="B664" s="359"/>
      <c r="C664" s="359"/>
      <c r="D664" s="357"/>
    </row>
    <row r="665" ht="18.75" spans="1:4">
      <c r="A665" s="358" t="s">
        <v>547</v>
      </c>
      <c r="B665" s="362"/>
      <c r="C665" s="362"/>
      <c r="D665" s="357"/>
    </row>
    <row r="666" ht="18.75" spans="1:4">
      <c r="A666" s="358" t="s">
        <v>548</v>
      </c>
      <c r="B666" s="359"/>
      <c r="C666" s="359"/>
      <c r="D666" s="357"/>
    </row>
    <row r="667" ht="18.75" spans="1:4">
      <c r="A667" s="358" t="s">
        <v>549</v>
      </c>
      <c r="B667" s="359"/>
      <c r="C667" s="359"/>
      <c r="D667" s="357"/>
    </row>
    <row r="668" ht="18.75" spans="1:4">
      <c r="A668" s="358" t="s">
        <v>550</v>
      </c>
      <c r="B668" s="362"/>
      <c r="C668" s="362"/>
      <c r="D668" s="357"/>
    </row>
    <row r="669" ht="18.75" spans="1:4">
      <c r="A669" s="358" t="s">
        <v>551</v>
      </c>
      <c r="B669" s="359"/>
      <c r="C669" s="359"/>
      <c r="D669" s="357"/>
    </row>
    <row r="670" ht="18.75" spans="1:4">
      <c r="A670" s="358" t="s">
        <v>552</v>
      </c>
      <c r="B670" s="359"/>
      <c r="C670" s="359"/>
      <c r="D670" s="357"/>
    </row>
    <row r="671" ht="18.75" spans="1:4">
      <c r="A671" s="358" t="s">
        <v>553</v>
      </c>
      <c r="B671" s="359"/>
      <c r="C671" s="359"/>
      <c r="D671" s="357"/>
    </row>
    <row r="672" ht="18.75" spans="1:4">
      <c r="A672" s="358" t="s">
        <v>554</v>
      </c>
      <c r="B672" s="362"/>
      <c r="C672" s="362"/>
      <c r="D672" s="357"/>
    </row>
    <row r="673" ht="18.75" spans="1:4">
      <c r="A673" s="355" t="s">
        <v>555</v>
      </c>
      <c r="B673" s="361">
        <v>2133</v>
      </c>
      <c r="C673" s="361">
        <v>2460</v>
      </c>
      <c r="D673" s="357">
        <f t="shared" si="4"/>
        <v>0.153305203938115</v>
      </c>
    </row>
    <row r="674" ht="18.75" spans="1:4">
      <c r="A674" s="358" t="s">
        <v>556</v>
      </c>
      <c r="B674" s="359"/>
      <c r="C674" s="359"/>
      <c r="D674" s="357"/>
    </row>
    <row r="675" ht="18.75" spans="1:4">
      <c r="A675" s="358" t="s">
        <v>557</v>
      </c>
      <c r="B675" s="359">
        <v>1989</v>
      </c>
      <c r="C675" s="359">
        <v>1951</v>
      </c>
      <c r="D675" s="357">
        <f t="shared" si="4"/>
        <v>-0.0191050779286073</v>
      </c>
    </row>
    <row r="676" ht="18.75" spans="1:4">
      <c r="A676" s="358" t="s">
        <v>558</v>
      </c>
      <c r="B676" s="362">
        <v>144</v>
      </c>
      <c r="C676" s="362">
        <v>509</v>
      </c>
      <c r="D676" s="357">
        <f t="shared" si="4"/>
        <v>2.53472222222222</v>
      </c>
    </row>
    <row r="677" ht="18.75" spans="1:4">
      <c r="A677" s="355" t="s">
        <v>559</v>
      </c>
      <c r="B677" s="361">
        <v>2850</v>
      </c>
      <c r="C677" s="361">
        <v>3165</v>
      </c>
      <c r="D677" s="357">
        <f t="shared" si="4"/>
        <v>0.110526315789474</v>
      </c>
    </row>
    <row r="678" ht="18.75" spans="1:4">
      <c r="A678" s="358" t="s">
        <v>560</v>
      </c>
      <c r="B678" s="359">
        <v>384</v>
      </c>
      <c r="C678" s="359">
        <v>820</v>
      </c>
      <c r="D678" s="357">
        <f t="shared" si="4"/>
        <v>1.13541666666667</v>
      </c>
    </row>
    <row r="679" ht="18.75" spans="1:4">
      <c r="A679" s="358" t="s">
        <v>561</v>
      </c>
      <c r="B679" s="359">
        <v>75</v>
      </c>
      <c r="C679" s="359">
        <v>128</v>
      </c>
      <c r="D679" s="357">
        <f t="shared" si="4"/>
        <v>0.706666666666667</v>
      </c>
    </row>
    <row r="680" ht="18.75" spans="1:4">
      <c r="A680" s="358" t="s">
        <v>562</v>
      </c>
      <c r="B680" s="359">
        <v>761</v>
      </c>
      <c r="C680" s="359">
        <v>347</v>
      </c>
      <c r="D680" s="357">
        <f t="shared" si="4"/>
        <v>-0.544021024967148</v>
      </c>
    </row>
    <row r="681" ht="18.75" spans="1:4">
      <c r="A681" s="358" t="s">
        <v>563</v>
      </c>
      <c r="B681" s="362"/>
      <c r="C681" s="362"/>
      <c r="D681" s="357"/>
    </row>
    <row r="682" ht="18.75" spans="1:4">
      <c r="A682" s="358" t="s">
        <v>564</v>
      </c>
      <c r="B682" s="359"/>
      <c r="C682" s="359"/>
      <c r="D682" s="357"/>
    </row>
    <row r="683" ht="18.75" spans="1:4">
      <c r="A683" s="358" t="s">
        <v>565</v>
      </c>
      <c r="B683" s="362"/>
      <c r="C683" s="362"/>
      <c r="D683" s="357"/>
    </row>
    <row r="684" ht="18.75" spans="1:4">
      <c r="A684" s="358" t="s">
        <v>566</v>
      </c>
      <c r="B684" s="362"/>
      <c r="C684" s="362"/>
      <c r="D684" s="357"/>
    </row>
    <row r="685" ht="18.75" spans="1:4">
      <c r="A685" s="358" t="s">
        <v>567</v>
      </c>
      <c r="B685" s="359">
        <v>1169</v>
      </c>
      <c r="C685" s="359">
        <v>1481</v>
      </c>
      <c r="D685" s="357">
        <f t="shared" si="4"/>
        <v>0.266894781864842</v>
      </c>
    </row>
    <row r="686" ht="18.75" spans="1:4">
      <c r="A686" s="358" t="s">
        <v>568</v>
      </c>
      <c r="B686" s="359">
        <v>461</v>
      </c>
      <c r="C686" s="359">
        <v>389</v>
      </c>
      <c r="D686" s="357">
        <f t="shared" si="4"/>
        <v>-0.156182212581345</v>
      </c>
    </row>
    <row r="687" ht="18.75" spans="1:4">
      <c r="A687" s="358" t="s">
        <v>569</v>
      </c>
      <c r="B687" s="359"/>
      <c r="C687" s="359"/>
      <c r="D687" s="357"/>
    </row>
    <row r="688" ht="18.75" spans="1:4">
      <c r="A688" s="358" t="s">
        <v>570</v>
      </c>
      <c r="B688" s="359"/>
      <c r="C688" s="359"/>
      <c r="D688" s="357"/>
    </row>
    <row r="689" ht="18.75" spans="1:4">
      <c r="A689" s="355" t="s">
        <v>571</v>
      </c>
      <c r="B689" s="356">
        <v>12</v>
      </c>
      <c r="C689" s="356">
        <v>110</v>
      </c>
      <c r="D689" s="357">
        <f t="shared" si="4"/>
        <v>8.16666666666667</v>
      </c>
    </row>
    <row r="690" ht="18.75" spans="1:4">
      <c r="A690" s="358" t="s">
        <v>572</v>
      </c>
      <c r="B690" s="359">
        <v>12</v>
      </c>
      <c r="C690" s="359">
        <v>110</v>
      </c>
      <c r="D690" s="357">
        <f t="shared" si="4"/>
        <v>8.16666666666667</v>
      </c>
    </row>
    <row r="691" ht="18.75" spans="1:4">
      <c r="A691" s="358" t="s">
        <v>573</v>
      </c>
      <c r="B691" s="359"/>
      <c r="C691" s="359"/>
      <c r="D691" s="357"/>
    </row>
    <row r="692" ht="18.75" spans="1:4">
      <c r="A692" s="355" t="s">
        <v>574</v>
      </c>
      <c r="B692" s="361">
        <v>853</v>
      </c>
      <c r="C692" s="361">
        <v>765</v>
      </c>
      <c r="D692" s="357">
        <f t="shared" si="4"/>
        <v>-0.1031652989449</v>
      </c>
    </row>
    <row r="693" ht="18.75" spans="1:4">
      <c r="A693" s="358" t="s">
        <v>575</v>
      </c>
      <c r="B693" s="359"/>
      <c r="C693" s="359"/>
      <c r="D693" s="357"/>
    </row>
    <row r="694" ht="18.75" spans="1:4">
      <c r="A694" s="358" t="s">
        <v>576</v>
      </c>
      <c r="B694" s="359">
        <v>33</v>
      </c>
      <c r="C694" s="359">
        <v>28</v>
      </c>
      <c r="D694" s="357">
        <f t="shared" si="4"/>
        <v>-0.151515151515152</v>
      </c>
    </row>
    <row r="695" ht="18.75" spans="1:4">
      <c r="A695" s="358" t="s">
        <v>577</v>
      </c>
      <c r="B695" s="359">
        <v>820</v>
      </c>
      <c r="C695" s="359">
        <v>737</v>
      </c>
      <c r="D695" s="357">
        <f t="shared" si="4"/>
        <v>-0.101219512195122</v>
      </c>
    </row>
    <row r="696" ht="18.75" spans="1:4">
      <c r="A696" s="355" t="s">
        <v>578</v>
      </c>
      <c r="B696" s="361">
        <v>5158</v>
      </c>
      <c r="C696" s="361">
        <v>5260</v>
      </c>
      <c r="D696" s="357">
        <f t="shared" si="4"/>
        <v>0.0197751066304769</v>
      </c>
    </row>
    <row r="697" ht="18.75" spans="1:4">
      <c r="A697" s="358" t="s">
        <v>579</v>
      </c>
      <c r="B697" s="359">
        <v>1453</v>
      </c>
      <c r="C697" s="359">
        <v>1528</v>
      </c>
      <c r="D697" s="357">
        <f t="shared" si="4"/>
        <v>0.0516173434273916</v>
      </c>
    </row>
    <row r="698" ht="18.75" spans="1:4">
      <c r="A698" s="358" t="s">
        <v>580</v>
      </c>
      <c r="B698" s="359">
        <v>1887</v>
      </c>
      <c r="C698" s="359">
        <v>1965</v>
      </c>
      <c r="D698" s="357">
        <f t="shared" si="4"/>
        <v>0.041335453100159</v>
      </c>
    </row>
    <row r="699" ht="18.75" spans="1:4">
      <c r="A699" s="358" t="s">
        <v>581</v>
      </c>
      <c r="B699" s="359">
        <v>1818</v>
      </c>
      <c r="C699" s="359">
        <v>1767</v>
      </c>
      <c r="D699" s="357">
        <f t="shared" si="4"/>
        <v>-0.0280528052805281</v>
      </c>
    </row>
    <row r="700" ht="18.75" spans="1:4">
      <c r="A700" s="358" t="s">
        <v>582</v>
      </c>
      <c r="B700" s="359"/>
      <c r="C700" s="359"/>
      <c r="D700" s="357"/>
    </row>
    <row r="701" ht="18.75" spans="1:4">
      <c r="A701" s="355" t="s">
        <v>583</v>
      </c>
      <c r="B701" s="361">
        <v>9531</v>
      </c>
      <c r="C701" s="361">
        <v>10640</v>
      </c>
      <c r="D701" s="357">
        <f t="shared" si="4"/>
        <v>0.116357150351485</v>
      </c>
    </row>
    <row r="702" ht="37.5" spans="1:4">
      <c r="A702" s="358" t="s">
        <v>584</v>
      </c>
      <c r="B702" s="362"/>
      <c r="C702" s="362"/>
      <c r="D702" s="357"/>
    </row>
    <row r="703" ht="37.5" spans="1:4">
      <c r="A703" s="358" t="s">
        <v>585</v>
      </c>
      <c r="B703" s="359">
        <v>9531</v>
      </c>
      <c r="C703" s="359">
        <v>10640</v>
      </c>
      <c r="D703" s="357">
        <f t="shared" si="4"/>
        <v>0.116357150351485</v>
      </c>
    </row>
    <row r="704" ht="37.5" spans="1:4">
      <c r="A704" s="358" t="s">
        <v>586</v>
      </c>
      <c r="B704" s="359"/>
      <c r="C704" s="359"/>
      <c r="D704" s="357"/>
    </row>
    <row r="705" ht="18.75" spans="1:4">
      <c r="A705" s="355" t="s">
        <v>587</v>
      </c>
      <c r="B705" s="361">
        <v>855</v>
      </c>
      <c r="C705" s="361">
        <v>1455</v>
      </c>
      <c r="D705" s="357">
        <f t="shared" si="4"/>
        <v>0.701754385964912</v>
      </c>
    </row>
    <row r="706" ht="18.75" spans="1:4">
      <c r="A706" s="358" t="s">
        <v>588</v>
      </c>
      <c r="B706" s="362">
        <v>681</v>
      </c>
      <c r="C706" s="362">
        <v>1280</v>
      </c>
      <c r="D706" s="357">
        <f t="shared" si="4"/>
        <v>0.879588839941263</v>
      </c>
    </row>
    <row r="707" ht="18.75" spans="1:4">
      <c r="A707" s="358" t="s">
        <v>589</v>
      </c>
      <c r="B707" s="359">
        <v>8</v>
      </c>
      <c r="C707" s="359">
        <v>12</v>
      </c>
      <c r="D707" s="357">
        <f t="shared" si="4"/>
        <v>0.5</v>
      </c>
    </row>
    <row r="708" ht="18.75" spans="1:4">
      <c r="A708" s="358" t="s">
        <v>590</v>
      </c>
      <c r="B708" s="359">
        <v>156</v>
      </c>
      <c r="C708" s="359">
        <v>163</v>
      </c>
      <c r="D708" s="357">
        <f t="shared" si="4"/>
        <v>0.0448717948717949</v>
      </c>
    </row>
    <row r="709" ht="18.75" spans="1:4">
      <c r="A709" s="355" t="s">
        <v>591</v>
      </c>
      <c r="B709" s="361">
        <v>44</v>
      </c>
      <c r="C709" s="361">
        <v>65</v>
      </c>
      <c r="D709" s="357">
        <f t="shared" si="4"/>
        <v>0.477272727272727</v>
      </c>
    </row>
    <row r="710" ht="18.75" spans="1:4">
      <c r="A710" s="358" t="s">
        <v>592</v>
      </c>
      <c r="B710" s="359">
        <v>44</v>
      </c>
      <c r="C710" s="359">
        <v>65</v>
      </c>
      <c r="D710" s="357">
        <f t="shared" si="4"/>
        <v>0.477272727272727</v>
      </c>
    </row>
    <row r="711" ht="18.75" spans="1:4">
      <c r="A711" s="358" t="s">
        <v>593</v>
      </c>
      <c r="B711" s="359"/>
      <c r="C711" s="359"/>
      <c r="D711" s="357"/>
    </row>
    <row r="712" ht="18.75" spans="1:4">
      <c r="A712" s="355" t="s">
        <v>594</v>
      </c>
      <c r="B712" s="361"/>
      <c r="C712" s="361">
        <v>215</v>
      </c>
      <c r="D712" s="357"/>
    </row>
    <row r="713" ht="18.75" spans="1:4">
      <c r="A713" s="358" t="s">
        <v>90</v>
      </c>
      <c r="B713" s="359"/>
      <c r="C713" s="359">
        <v>191</v>
      </c>
      <c r="D713" s="357"/>
    </row>
    <row r="714" ht="18.75" spans="1:4">
      <c r="A714" s="358" t="s">
        <v>91</v>
      </c>
      <c r="B714" s="359"/>
      <c r="C714" s="359">
        <v>13</v>
      </c>
      <c r="D714" s="357"/>
    </row>
    <row r="715" ht="18.75" spans="1:4">
      <c r="A715" s="358" t="s">
        <v>92</v>
      </c>
      <c r="B715" s="359"/>
      <c r="C715" s="359"/>
      <c r="D715" s="357"/>
    </row>
    <row r="716" ht="18.75" spans="1:4">
      <c r="A716" s="358" t="s">
        <v>131</v>
      </c>
      <c r="B716" s="359"/>
      <c r="C716" s="359"/>
      <c r="D716" s="357"/>
    </row>
    <row r="717" ht="18.75" spans="1:4">
      <c r="A717" s="358" t="s">
        <v>595</v>
      </c>
      <c r="B717" s="359"/>
      <c r="C717" s="359"/>
      <c r="D717" s="357"/>
    </row>
    <row r="718" ht="18.75" spans="1:4">
      <c r="A718" s="358" t="s">
        <v>596</v>
      </c>
      <c r="B718" s="362"/>
      <c r="C718" s="362">
        <v>11</v>
      </c>
      <c r="D718" s="357"/>
    </row>
    <row r="719" ht="18.75" spans="1:4">
      <c r="A719" s="358" t="s">
        <v>99</v>
      </c>
      <c r="B719" s="359"/>
      <c r="C719" s="359"/>
      <c r="D719" s="357"/>
    </row>
    <row r="720" ht="18.75" spans="1:4">
      <c r="A720" s="358" t="s">
        <v>597</v>
      </c>
      <c r="B720" s="359"/>
      <c r="C720" s="359"/>
      <c r="D720" s="357"/>
    </row>
    <row r="721" ht="18.75" spans="1:4">
      <c r="A721" s="355" t="s">
        <v>598</v>
      </c>
      <c r="B721" s="356"/>
      <c r="C721" s="356">
        <v>2</v>
      </c>
      <c r="D721" s="357"/>
    </row>
    <row r="722" ht="18.75" spans="1:4">
      <c r="A722" s="358" t="s">
        <v>599</v>
      </c>
      <c r="B722" s="359"/>
      <c r="C722" s="359">
        <v>2</v>
      </c>
      <c r="D722" s="357"/>
    </row>
    <row r="723" ht="18.75" spans="1:4">
      <c r="A723" s="355" t="s">
        <v>600</v>
      </c>
      <c r="B723" s="361">
        <v>98</v>
      </c>
      <c r="C723" s="361">
        <v>1</v>
      </c>
      <c r="D723" s="357">
        <f>(C723-B723)/B723</f>
        <v>-0.989795918367347</v>
      </c>
    </row>
    <row r="724" ht="18.75" spans="1:4">
      <c r="A724" s="358" t="s">
        <v>601</v>
      </c>
      <c r="B724" s="359">
        <v>98</v>
      </c>
      <c r="C724" s="359">
        <v>1</v>
      </c>
      <c r="D724" s="357">
        <f>(C724-B724)/B724</f>
        <v>-0.989795918367347</v>
      </c>
    </row>
    <row r="725" ht="18.75" spans="1:4">
      <c r="A725" s="355" t="s">
        <v>228</v>
      </c>
      <c r="B725" s="361"/>
      <c r="C725" s="361"/>
      <c r="D725" s="357"/>
    </row>
    <row r="726" ht="18.75" spans="1:4">
      <c r="A726" s="355" t="s">
        <v>296</v>
      </c>
      <c r="B726" s="361"/>
      <c r="C726" s="361"/>
      <c r="D726" s="357"/>
    </row>
    <row r="727" ht="18.75" spans="1:4">
      <c r="A727" s="355" t="s">
        <v>52</v>
      </c>
      <c r="B727" s="356">
        <v>1920</v>
      </c>
      <c r="C727" s="356">
        <v>4025</v>
      </c>
      <c r="D727" s="357">
        <f>(C727-B727)/B727</f>
        <v>1.09635416666667</v>
      </c>
    </row>
    <row r="728" ht="18.75" spans="1:4">
      <c r="A728" s="355" t="s">
        <v>602</v>
      </c>
      <c r="B728" s="361">
        <v>362</v>
      </c>
      <c r="C728" s="361">
        <v>368</v>
      </c>
      <c r="D728" s="357">
        <f>(C728-B728)/B728</f>
        <v>0.0165745856353591</v>
      </c>
    </row>
    <row r="729" ht="18.75" spans="1:4">
      <c r="A729" s="358" t="s">
        <v>90</v>
      </c>
      <c r="B729" s="359">
        <v>303</v>
      </c>
      <c r="C729" s="359">
        <v>311</v>
      </c>
      <c r="D729" s="357">
        <f>(C729-B729)/B729</f>
        <v>0.0264026402640264</v>
      </c>
    </row>
    <row r="730" ht="18.75" spans="1:4">
      <c r="A730" s="358" t="s">
        <v>91</v>
      </c>
      <c r="B730" s="359">
        <v>53</v>
      </c>
      <c r="C730" s="359">
        <v>57</v>
      </c>
      <c r="D730" s="357">
        <f>(C730-B730)/B730</f>
        <v>0.0754716981132075</v>
      </c>
    </row>
    <row r="731" ht="18.75" spans="1:4">
      <c r="A731" s="358" t="s">
        <v>92</v>
      </c>
      <c r="B731" s="359"/>
      <c r="C731" s="359"/>
      <c r="D731" s="357"/>
    </row>
    <row r="732" ht="18.75" spans="1:4">
      <c r="A732" s="358" t="s">
        <v>603</v>
      </c>
      <c r="B732" s="359"/>
      <c r="C732" s="359"/>
      <c r="D732" s="357"/>
    </row>
    <row r="733" ht="18.75" spans="1:4">
      <c r="A733" s="358" t="s">
        <v>604</v>
      </c>
      <c r="B733" s="359"/>
      <c r="C733" s="359"/>
      <c r="D733" s="357"/>
    </row>
    <row r="734" ht="18.75" spans="1:4">
      <c r="A734" s="358" t="s">
        <v>605</v>
      </c>
      <c r="B734" s="359"/>
      <c r="C734" s="359"/>
      <c r="D734" s="357"/>
    </row>
    <row r="735" ht="18.75" spans="1:4">
      <c r="A735" s="358" t="s">
        <v>606</v>
      </c>
      <c r="B735" s="359"/>
      <c r="C735" s="359"/>
      <c r="D735" s="357"/>
    </row>
    <row r="736" ht="18.75" spans="1:4">
      <c r="A736" s="358" t="s">
        <v>607</v>
      </c>
      <c r="B736" s="359"/>
      <c r="C736" s="359"/>
      <c r="D736" s="357"/>
    </row>
    <row r="737" ht="18.75" spans="1:4">
      <c r="A737" s="358" t="s">
        <v>608</v>
      </c>
      <c r="B737" s="359">
        <v>6</v>
      </c>
      <c r="C737" s="359"/>
      <c r="D737" s="357">
        <f>(C737-B737)/B737</f>
        <v>-1</v>
      </c>
    </row>
    <row r="738" ht="18.75" spans="1:4">
      <c r="A738" s="355" t="s">
        <v>609</v>
      </c>
      <c r="B738" s="356"/>
      <c r="C738" s="356">
        <v>80</v>
      </c>
      <c r="D738" s="357"/>
    </row>
    <row r="739" ht="18.75" spans="1:4">
      <c r="A739" s="358" t="s">
        <v>610</v>
      </c>
      <c r="B739" s="359"/>
      <c r="C739" s="359">
        <v>15</v>
      </c>
      <c r="D739" s="357"/>
    </row>
    <row r="740" ht="18.75" spans="1:4">
      <c r="A740" s="358" t="s">
        <v>611</v>
      </c>
      <c r="B740" s="359"/>
      <c r="C740" s="359"/>
      <c r="D740" s="357"/>
    </row>
    <row r="741" ht="18.75" spans="1:4">
      <c r="A741" s="358" t="s">
        <v>612</v>
      </c>
      <c r="B741" s="359"/>
      <c r="C741" s="359">
        <v>65</v>
      </c>
      <c r="D741" s="357"/>
    </row>
    <row r="742" ht="18.75" spans="1:4">
      <c r="A742" s="355" t="s">
        <v>613</v>
      </c>
      <c r="B742" s="361">
        <v>419</v>
      </c>
      <c r="C742" s="361">
        <v>1560</v>
      </c>
      <c r="D742" s="357">
        <f>(C742-B742)/B742</f>
        <v>2.72315035799523</v>
      </c>
    </row>
    <row r="743" ht="18.75" spans="1:4">
      <c r="A743" s="358" t="s">
        <v>614</v>
      </c>
      <c r="B743" s="362">
        <v>352</v>
      </c>
      <c r="C743" s="362"/>
      <c r="D743" s="357">
        <f>(C743-B743)/B743</f>
        <v>-1</v>
      </c>
    </row>
    <row r="744" ht="18.75" spans="1:4">
      <c r="A744" s="358" t="s">
        <v>615</v>
      </c>
      <c r="B744" s="359">
        <v>63</v>
      </c>
      <c r="C744" s="359">
        <v>1560</v>
      </c>
      <c r="D744" s="357">
        <f>(C744-B744)/B744</f>
        <v>23.7619047619048</v>
      </c>
    </row>
    <row r="745" ht="18.75" spans="1:4">
      <c r="A745" s="358" t="s">
        <v>616</v>
      </c>
      <c r="B745" s="359"/>
      <c r="C745" s="359"/>
      <c r="D745" s="357"/>
    </row>
    <row r="746" ht="18.75" spans="1:4">
      <c r="A746" s="358" t="s">
        <v>617</v>
      </c>
      <c r="B746" s="359"/>
      <c r="C746" s="359"/>
      <c r="D746" s="357"/>
    </row>
    <row r="747" ht="18.75" spans="1:4">
      <c r="A747" s="358" t="s">
        <v>618</v>
      </c>
      <c r="B747" s="359"/>
      <c r="C747" s="359"/>
      <c r="D747" s="357"/>
    </row>
    <row r="748" ht="18.75" spans="1:4">
      <c r="A748" s="358" t="s">
        <v>619</v>
      </c>
      <c r="B748" s="359"/>
      <c r="C748" s="359"/>
      <c r="D748" s="357"/>
    </row>
    <row r="749" ht="18.75" spans="1:4">
      <c r="A749" s="358" t="s">
        <v>620</v>
      </c>
      <c r="B749" s="362">
        <v>4</v>
      </c>
      <c r="C749" s="362"/>
      <c r="D749" s="357">
        <f>(C749-B749)/B749</f>
        <v>-1</v>
      </c>
    </row>
    <row r="750" ht="18.75" spans="1:4">
      <c r="A750" s="355" t="s">
        <v>621</v>
      </c>
      <c r="B750" s="361">
        <v>525</v>
      </c>
      <c r="C750" s="361">
        <v>30</v>
      </c>
      <c r="D750" s="357">
        <f>(C750-B750)/B750</f>
        <v>-0.942857142857143</v>
      </c>
    </row>
    <row r="751" ht="18.75" spans="1:4">
      <c r="A751" s="358" t="s">
        <v>622</v>
      </c>
      <c r="B751" s="359"/>
      <c r="C751" s="359"/>
      <c r="D751" s="357"/>
    </row>
    <row r="752" ht="18.75" spans="1:4">
      <c r="A752" s="358" t="s">
        <v>623</v>
      </c>
      <c r="B752" s="359">
        <v>525</v>
      </c>
      <c r="C752" s="359"/>
      <c r="D752" s="357">
        <f>(C752-B752)/B752</f>
        <v>-1</v>
      </c>
    </row>
    <row r="753" ht="18.75" spans="1:4">
      <c r="A753" s="358" t="s">
        <v>624</v>
      </c>
      <c r="B753" s="359"/>
      <c r="C753" s="359"/>
      <c r="D753" s="357"/>
    </row>
    <row r="754" ht="18.75" spans="1:4">
      <c r="A754" s="358" t="s">
        <v>625</v>
      </c>
      <c r="B754" s="359"/>
      <c r="C754" s="359">
        <v>30</v>
      </c>
      <c r="D754" s="357"/>
    </row>
    <row r="755" ht="18.75" spans="1:4">
      <c r="A755" s="355" t="s">
        <v>626</v>
      </c>
      <c r="B755" s="356"/>
      <c r="C755" s="356">
        <v>235</v>
      </c>
      <c r="D755" s="357"/>
    </row>
    <row r="756" ht="18.75" spans="1:4">
      <c r="A756" s="358" t="s">
        <v>627</v>
      </c>
      <c r="B756" s="359"/>
      <c r="C756" s="359">
        <v>235</v>
      </c>
      <c r="D756" s="357"/>
    </row>
    <row r="757" ht="18.75" spans="1:4">
      <c r="A757" s="358" t="s">
        <v>628</v>
      </c>
      <c r="B757" s="362"/>
      <c r="C757" s="362"/>
      <c r="D757" s="357"/>
    </row>
    <row r="758" ht="18.75" spans="1:4">
      <c r="A758" s="358" t="s">
        <v>629</v>
      </c>
      <c r="B758" s="362"/>
      <c r="C758" s="362"/>
      <c r="D758" s="357"/>
    </row>
    <row r="759" ht="18.75" spans="1:4">
      <c r="A759" s="358" t="s">
        <v>630</v>
      </c>
      <c r="B759" s="359"/>
      <c r="C759" s="359"/>
      <c r="D759" s="357"/>
    </row>
    <row r="760" ht="18.75" spans="1:4">
      <c r="A760" s="358" t="s">
        <v>631</v>
      </c>
      <c r="B760" s="359"/>
      <c r="C760" s="359"/>
      <c r="D760" s="357"/>
    </row>
    <row r="761" ht="18.75" spans="1:4">
      <c r="A761" s="358" t="s">
        <v>632</v>
      </c>
      <c r="B761" s="359"/>
      <c r="C761" s="359"/>
      <c r="D761" s="357"/>
    </row>
    <row r="762" ht="18.75" spans="1:4">
      <c r="A762" s="355" t="s">
        <v>633</v>
      </c>
      <c r="B762" s="361">
        <v>574</v>
      </c>
      <c r="C762" s="361">
        <v>1635</v>
      </c>
      <c r="D762" s="357">
        <f>(C762-B762)/B762</f>
        <v>1.84843205574913</v>
      </c>
    </row>
    <row r="763" ht="18.75" spans="1:4">
      <c r="A763" s="358" t="s">
        <v>634</v>
      </c>
      <c r="B763" s="359">
        <v>574</v>
      </c>
      <c r="C763" s="359">
        <v>1415</v>
      </c>
      <c r="D763" s="357">
        <f>(C763-B763)/B763</f>
        <v>1.46515679442509</v>
      </c>
    </row>
    <row r="764" ht="18.75" spans="1:4">
      <c r="A764" s="358" t="s">
        <v>635</v>
      </c>
      <c r="B764" s="359"/>
      <c r="C764" s="359"/>
      <c r="D764" s="357"/>
    </row>
    <row r="765" ht="18.75" spans="1:4">
      <c r="A765" s="358" t="s">
        <v>636</v>
      </c>
      <c r="B765" s="359"/>
      <c r="C765" s="359"/>
      <c r="D765" s="357"/>
    </row>
    <row r="766" ht="18.75" spans="1:4">
      <c r="A766" s="358" t="s">
        <v>637</v>
      </c>
      <c r="B766" s="359"/>
      <c r="C766" s="359">
        <v>218</v>
      </c>
      <c r="D766" s="357"/>
    </row>
    <row r="767" ht="18.75" spans="1:4">
      <c r="A767" s="358" t="s">
        <v>638</v>
      </c>
      <c r="B767" s="362"/>
      <c r="C767" s="362">
        <v>2</v>
      </c>
      <c r="D767" s="357"/>
    </row>
    <row r="768" ht="18.75" spans="1:4">
      <c r="A768" s="355" t="s">
        <v>639</v>
      </c>
      <c r="B768" s="361"/>
      <c r="C768" s="361"/>
      <c r="D768" s="357"/>
    </row>
    <row r="769" ht="18.75" spans="1:4">
      <c r="A769" s="358" t="s">
        <v>640</v>
      </c>
      <c r="B769" s="359"/>
      <c r="C769" s="359"/>
      <c r="D769" s="357"/>
    </row>
    <row r="770" ht="18.75" spans="1:4">
      <c r="A770" s="358" t="s">
        <v>641</v>
      </c>
      <c r="B770" s="359"/>
      <c r="C770" s="359"/>
      <c r="D770" s="357"/>
    </row>
    <row r="771" ht="18.75" spans="1:4">
      <c r="A771" s="355" t="s">
        <v>642</v>
      </c>
      <c r="B771" s="356"/>
      <c r="C771" s="356"/>
      <c r="D771" s="357"/>
    </row>
    <row r="772" ht="18.75" spans="1:4">
      <c r="A772" s="358" t="s">
        <v>643</v>
      </c>
      <c r="B772" s="359"/>
      <c r="C772" s="359"/>
      <c r="D772" s="357"/>
    </row>
    <row r="773" ht="18.75" spans="1:4">
      <c r="A773" s="358" t="s">
        <v>644</v>
      </c>
      <c r="B773" s="359"/>
      <c r="C773" s="359"/>
      <c r="D773" s="357"/>
    </row>
    <row r="774" ht="18.75" spans="1:4">
      <c r="A774" s="355" t="s">
        <v>645</v>
      </c>
      <c r="B774" s="361"/>
      <c r="C774" s="361"/>
      <c r="D774" s="357"/>
    </row>
    <row r="775" ht="18.75" spans="1:4">
      <c r="A775" s="355" t="s">
        <v>646</v>
      </c>
      <c r="B775" s="361"/>
      <c r="C775" s="361">
        <v>2</v>
      </c>
      <c r="D775" s="357"/>
    </row>
    <row r="776" ht="18.75" spans="1:4">
      <c r="A776" s="355" t="s">
        <v>647</v>
      </c>
      <c r="B776" s="361">
        <v>10</v>
      </c>
      <c r="C776" s="361"/>
      <c r="D776" s="357">
        <f>(C776-B776)/B776</f>
        <v>-1</v>
      </c>
    </row>
    <row r="777" ht="18.75" spans="1:4">
      <c r="A777" s="358" t="s">
        <v>648</v>
      </c>
      <c r="B777" s="359">
        <v>10</v>
      </c>
      <c r="C777" s="359"/>
      <c r="D777" s="357">
        <f>(C777-B777)/B777</f>
        <v>-1</v>
      </c>
    </row>
    <row r="778" ht="18.75" spans="1:4">
      <c r="A778" s="358" t="s">
        <v>649</v>
      </c>
      <c r="B778" s="359"/>
      <c r="C778" s="359"/>
      <c r="D778" s="357"/>
    </row>
    <row r="779" ht="18.75" spans="1:4">
      <c r="A779" s="358" t="s">
        <v>650</v>
      </c>
      <c r="B779" s="359"/>
      <c r="C779" s="359"/>
      <c r="D779" s="357"/>
    </row>
    <row r="780" ht="18.75" spans="1:4">
      <c r="A780" s="358" t="s">
        <v>651</v>
      </c>
      <c r="B780" s="362"/>
      <c r="C780" s="362"/>
      <c r="D780" s="357"/>
    </row>
    <row r="781" ht="18.75" spans="1:4">
      <c r="A781" s="358" t="s">
        <v>652</v>
      </c>
      <c r="B781" s="359"/>
      <c r="C781" s="359"/>
      <c r="D781" s="357"/>
    </row>
    <row r="782" ht="18.75" spans="1:4">
      <c r="A782" s="355" t="s">
        <v>653</v>
      </c>
      <c r="B782" s="361"/>
      <c r="C782" s="361"/>
      <c r="D782" s="357"/>
    </row>
    <row r="783" ht="18.75" spans="1:4">
      <c r="A783" s="355" t="s">
        <v>654</v>
      </c>
      <c r="B783" s="361"/>
      <c r="C783" s="361"/>
      <c r="D783" s="357"/>
    </row>
    <row r="784" ht="18.75" spans="1:4">
      <c r="A784" s="355" t="s">
        <v>655</v>
      </c>
      <c r="B784" s="361"/>
      <c r="C784" s="361"/>
      <c r="D784" s="357"/>
    </row>
    <row r="785" ht="18.75" spans="1:4">
      <c r="A785" s="358" t="s">
        <v>90</v>
      </c>
      <c r="B785" s="359"/>
      <c r="C785" s="359"/>
      <c r="D785" s="357"/>
    </row>
    <row r="786" ht="18.75" spans="1:4">
      <c r="A786" s="358" t="s">
        <v>91</v>
      </c>
      <c r="B786" s="362"/>
      <c r="C786" s="362"/>
      <c r="D786" s="357"/>
    </row>
    <row r="787" ht="18.75" spans="1:4">
      <c r="A787" s="358" t="s">
        <v>92</v>
      </c>
      <c r="B787" s="359"/>
      <c r="C787" s="359"/>
      <c r="D787" s="357"/>
    </row>
    <row r="788" ht="18.75" spans="1:4">
      <c r="A788" s="358" t="s">
        <v>656</v>
      </c>
      <c r="B788" s="359"/>
      <c r="C788" s="359"/>
      <c r="D788" s="357"/>
    </row>
    <row r="789" ht="18.75" spans="1:4">
      <c r="A789" s="358" t="s">
        <v>657</v>
      </c>
      <c r="B789" s="359"/>
      <c r="C789" s="359"/>
      <c r="D789" s="357"/>
    </row>
    <row r="790" ht="18.75" spans="1:4">
      <c r="A790" s="358" t="s">
        <v>658</v>
      </c>
      <c r="B790" s="359"/>
      <c r="C790" s="359"/>
      <c r="D790" s="357"/>
    </row>
    <row r="791" ht="18.75" spans="1:4">
      <c r="A791" s="358" t="s">
        <v>659</v>
      </c>
      <c r="B791" s="359"/>
      <c r="C791" s="359"/>
      <c r="D791" s="357"/>
    </row>
    <row r="792" ht="18.75" spans="1:4">
      <c r="A792" s="358" t="s">
        <v>660</v>
      </c>
      <c r="B792" s="362"/>
      <c r="C792" s="362"/>
      <c r="D792" s="357"/>
    </row>
    <row r="793" ht="18.75" spans="1:4">
      <c r="A793" s="358" t="s">
        <v>661</v>
      </c>
      <c r="B793" s="359"/>
      <c r="C793" s="359"/>
      <c r="D793" s="357"/>
    </row>
    <row r="794" ht="18.75" spans="1:4">
      <c r="A794" s="358" t="s">
        <v>662</v>
      </c>
      <c r="B794" s="359"/>
      <c r="C794" s="359"/>
      <c r="D794" s="357"/>
    </row>
    <row r="795" ht="18.75" spans="1:4">
      <c r="A795" s="358" t="s">
        <v>131</v>
      </c>
      <c r="B795" s="359"/>
      <c r="C795" s="359"/>
      <c r="D795" s="357"/>
    </row>
    <row r="796" ht="18.75" spans="1:4">
      <c r="A796" s="358" t="s">
        <v>663</v>
      </c>
      <c r="B796" s="359"/>
      <c r="C796" s="359"/>
      <c r="D796" s="357"/>
    </row>
    <row r="797" ht="18.75" spans="1:4">
      <c r="A797" s="358" t="s">
        <v>99</v>
      </c>
      <c r="B797" s="359"/>
      <c r="C797" s="359"/>
      <c r="D797" s="357"/>
    </row>
    <row r="798" ht="18.75" spans="1:4">
      <c r="A798" s="358" t="s">
        <v>664</v>
      </c>
      <c r="B798" s="362"/>
      <c r="C798" s="362"/>
      <c r="D798" s="357"/>
    </row>
    <row r="799" ht="18.75" spans="1:4">
      <c r="A799" s="355" t="s">
        <v>665</v>
      </c>
      <c r="B799" s="361">
        <v>30</v>
      </c>
      <c r="C799" s="361">
        <v>115</v>
      </c>
      <c r="D799" s="357">
        <f>(C799-B799)/B799</f>
        <v>2.83333333333333</v>
      </c>
    </row>
    <row r="800" ht="18.75" spans="1:4">
      <c r="A800" s="355" t="s">
        <v>228</v>
      </c>
      <c r="B800" s="361"/>
      <c r="C800" s="361"/>
      <c r="D800" s="357"/>
    </row>
    <row r="801" ht="18.75" spans="1:4">
      <c r="A801" s="355" t="s">
        <v>53</v>
      </c>
      <c r="B801" s="361">
        <v>14261</v>
      </c>
      <c r="C801" s="361">
        <v>11620</v>
      </c>
      <c r="D801" s="357">
        <f>(C801-B801)/B801</f>
        <v>-0.185190379356286</v>
      </c>
    </row>
    <row r="802" ht="18.75" spans="1:4">
      <c r="A802" s="355" t="s">
        <v>666</v>
      </c>
      <c r="B802" s="356">
        <v>493</v>
      </c>
      <c r="C802" s="356">
        <v>1165</v>
      </c>
      <c r="D802" s="357">
        <f>(C802-B802)/B802</f>
        <v>1.3630831643002</v>
      </c>
    </row>
    <row r="803" ht="18.75" spans="1:4">
      <c r="A803" s="358" t="s">
        <v>90</v>
      </c>
      <c r="B803" s="359">
        <v>194</v>
      </c>
      <c r="C803" s="359">
        <v>1118</v>
      </c>
      <c r="D803" s="357">
        <f>(C803-B803)/B803</f>
        <v>4.76288659793814</v>
      </c>
    </row>
    <row r="804" ht="18.75" spans="1:4">
      <c r="A804" s="358" t="s">
        <v>91</v>
      </c>
      <c r="B804" s="359">
        <v>239</v>
      </c>
      <c r="C804" s="359">
        <v>34</v>
      </c>
      <c r="D804" s="357">
        <f>(C804-B804)/B804</f>
        <v>-0.857740585774059</v>
      </c>
    </row>
    <row r="805" ht="18.75" spans="1:4">
      <c r="A805" s="358" t="s">
        <v>92</v>
      </c>
      <c r="B805" s="359"/>
      <c r="C805" s="359"/>
      <c r="D805" s="357"/>
    </row>
    <row r="806" ht="18.75" spans="1:4">
      <c r="A806" s="358" t="s">
        <v>667</v>
      </c>
      <c r="B806" s="359"/>
      <c r="C806" s="359"/>
      <c r="D806" s="357"/>
    </row>
    <row r="807" ht="18.75" spans="1:4">
      <c r="A807" s="358" t="s">
        <v>668</v>
      </c>
      <c r="B807" s="362"/>
      <c r="C807" s="362"/>
      <c r="D807" s="357"/>
    </row>
    <row r="808" ht="18.75" spans="1:4">
      <c r="A808" s="358" t="s">
        <v>669</v>
      </c>
      <c r="B808" s="359"/>
      <c r="C808" s="359"/>
      <c r="D808" s="357"/>
    </row>
    <row r="809" ht="18.75" spans="1:4">
      <c r="A809" s="358" t="s">
        <v>670</v>
      </c>
      <c r="B809" s="359"/>
      <c r="C809" s="359"/>
      <c r="D809" s="357"/>
    </row>
    <row r="810" ht="18.75" spans="1:4">
      <c r="A810" s="358" t="s">
        <v>671</v>
      </c>
      <c r="B810" s="359"/>
      <c r="C810" s="359"/>
      <c r="D810" s="357"/>
    </row>
    <row r="811" ht="18.75" spans="1:4">
      <c r="A811" s="358" t="s">
        <v>672</v>
      </c>
      <c r="B811" s="359"/>
      <c r="C811" s="359"/>
      <c r="D811" s="357"/>
    </row>
    <row r="812" ht="18.75" spans="1:4">
      <c r="A812" s="358" t="s">
        <v>673</v>
      </c>
      <c r="B812" s="359"/>
      <c r="C812" s="359">
        <v>13</v>
      </c>
      <c r="D812" s="357"/>
    </row>
    <row r="813" ht="18.75" spans="1:4">
      <c r="A813" s="355" t="s">
        <v>674</v>
      </c>
      <c r="B813" s="361">
        <v>42</v>
      </c>
      <c r="C813" s="361">
        <v>150</v>
      </c>
      <c r="D813" s="357">
        <f>(C813-B813)/B813</f>
        <v>2.57142857142857</v>
      </c>
    </row>
    <row r="814" ht="18.75" spans="1:4">
      <c r="A814" s="355" t="s">
        <v>675</v>
      </c>
      <c r="B814" s="361">
        <v>425</v>
      </c>
      <c r="C814" s="361">
        <v>380</v>
      </c>
      <c r="D814" s="357">
        <f>(C814-B814)/B814</f>
        <v>-0.105882352941176</v>
      </c>
    </row>
    <row r="815" ht="18.75" spans="1:4">
      <c r="A815" s="358" t="s">
        <v>676</v>
      </c>
      <c r="B815" s="362">
        <v>217</v>
      </c>
      <c r="C815" s="362">
        <v>205</v>
      </c>
      <c r="D815" s="357">
        <f>(C815-B815)/B815</f>
        <v>-0.0552995391705069</v>
      </c>
    </row>
    <row r="816" ht="18.75" spans="1:4">
      <c r="A816" s="358" t="s">
        <v>677</v>
      </c>
      <c r="B816" s="359">
        <v>208</v>
      </c>
      <c r="C816" s="359">
        <v>175</v>
      </c>
      <c r="D816" s="357">
        <f>(C816-B816)/B816</f>
        <v>-0.158653846153846</v>
      </c>
    </row>
    <row r="817" ht="18.75" spans="1:4">
      <c r="A817" s="355" t="s">
        <v>678</v>
      </c>
      <c r="B817" s="361">
        <v>10</v>
      </c>
      <c r="C817" s="361">
        <v>115</v>
      </c>
      <c r="D817" s="357">
        <f>(C817-B817)/B817</f>
        <v>10.5</v>
      </c>
    </row>
    <row r="818" ht="18.75" spans="1:4">
      <c r="A818" s="355" t="s">
        <v>679</v>
      </c>
      <c r="B818" s="361"/>
      <c r="C818" s="361"/>
      <c r="D818" s="357"/>
    </row>
    <row r="819" ht="18.75" spans="1:4">
      <c r="A819" s="355" t="s">
        <v>680</v>
      </c>
      <c r="B819" s="361">
        <v>13351</v>
      </c>
      <c r="C819" s="361">
        <v>9810</v>
      </c>
      <c r="D819" s="357">
        <f>(C819-B819)/B819</f>
        <v>-0.265223578758145</v>
      </c>
    </row>
    <row r="820" ht="18.75" spans="1:4">
      <c r="A820" s="355" t="s">
        <v>228</v>
      </c>
      <c r="B820" s="361"/>
      <c r="C820" s="361"/>
      <c r="D820" s="357"/>
    </row>
    <row r="821" ht="18.75" spans="1:4">
      <c r="A821" s="355" t="s">
        <v>54</v>
      </c>
      <c r="B821" s="361">
        <v>19473</v>
      </c>
      <c r="C821" s="361">
        <v>38635</v>
      </c>
      <c r="D821" s="357">
        <f>(C821-B821)/B821</f>
        <v>0.98402916859241</v>
      </c>
    </row>
    <row r="822" ht="18.75" spans="1:4">
      <c r="A822" s="355" t="s">
        <v>681</v>
      </c>
      <c r="B822" s="361">
        <v>5079</v>
      </c>
      <c r="C822" s="361">
        <v>5125</v>
      </c>
      <c r="D822" s="357">
        <f>(C822-B822)/B822</f>
        <v>0.00905690096475684</v>
      </c>
    </row>
    <row r="823" ht="18.75" spans="1:4">
      <c r="A823" s="358" t="s">
        <v>90</v>
      </c>
      <c r="B823" s="359">
        <v>996</v>
      </c>
      <c r="C823" s="359">
        <v>941</v>
      </c>
      <c r="D823" s="357">
        <f>(C823-B823)/B823</f>
        <v>-0.0552208835341365</v>
      </c>
    </row>
    <row r="824" ht="18.75" spans="1:4">
      <c r="A824" s="358" t="s">
        <v>91</v>
      </c>
      <c r="B824" s="359">
        <v>900</v>
      </c>
      <c r="C824" s="359"/>
      <c r="D824" s="357">
        <f>(C824-B824)/B824</f>
        <v>-1</v>
      </c>
    </row>
    <row r="825" ht="18.75" spans="1:4">
      <c r="A825" s="358" t="s">
        <v>92</v>
      </c>
      <c r="B825" s="359"/>
      <c r="C825" s="359"/>
      <c r="D825" s="357"/>
    </row>
    <row r="826" ht="18.75" spans="1:4">
      <c r="A826" s="358" t="s">
        <v>99</v>
      </c>
      <c r="B826" s="359">
        <v>2351</v>
      </c>
      <c r="C826" s="359">
        <v>2260</v>
      </c>
      <c r="D826" s="357">
        <f>(C826-B826)/B826</f>
        <v>-0.0387069332199064</v>
      </c>
    </row>
    <row r="827" ht="18.75" spans="1:4">
      <c r="A827" s="358" t="s">
        <v>682</v>
      </c>
      <c r="B827" s="359"/>
      <c r="C827" s="359"/>
      <c r="D827" s="357"/>
    </row>
    <row r="828" ht="18.75" spans="1:4">
      <c r="A828" s="358" t="s">
        <v>683</v>
      </c>
      <c r="B828" s="359">
        <v>54</v>
      </c>
      <c r="C828" s="359">
        <v>59</v>
      </c>
      <c r="D828" s="357">
        <f>(C828-B828)/B828</f>
        <v>0.0925925925925926</v>
      </c>
    </row>
    <row r="829" ht="18.75" spans="1:4">
      <c r="A829" s="358" t="s">
        <v>684</v>
      </c>
      <c r="B829" s="359">
        <v>82</v>
      </c>
      <c r="C829" s="359">
        <v>124</v>
      </c>
      <c r="D829" s="357">
        <f>(C829-B829)/B829</f>
        <v>0.51219512195122</v>
      </c>
    </row>
    <row r="830" ht="18.75" spans="1:4">
      <c r="A830" s="358" t="s">
        <v>685</v>
      </c>
      <c r="B830" s="359"/>
      <c r="C830" s="359">
        <v>10</v>
      </c>
      <c r="D830" s="357"/>
    </row>
    <row r="831" ht="18.75" spans="1:4">
      <c r="A831" s="358" t="s">
        <v>686</v>
      </c>
      <c r="B831" s="359">
        <v>200</v>
      </c>
      <c r="C831" s="359"/>
      <c r="D831" s="357">
        <f>(C831-B831)/B831</f>
        <v>-1</v>
      </c>
    </row>
    <row r="832" ht="18.75" spans="1:4">
      <c r="A832" s="358" t="s">
        <v>687</v>
      </c>
      <c r="B832" s="362"/>
      <c r="C832" s="362">
        <v>11</v>
      </c>
      <c r="D832" s="357"/>
    </row>
    <row r="833" ht="18.75" spans="1:4">
      <c r="A833" s="358" t="s">
        <v>688</v>
      </c>
      <c r="B833" s="362"/>
      <c r="C833" s="362">
        <v>14</v>
      </c>
      <c r="D833" s="357"/>
    </row>
    <row r="834" ht="18.75" spans="1:4">
      <c r="A834" s="358" t="s">
        <v>689</v>
      </c>
      <c r="B834" s="359"/>
      <c r="C834" s="359"/>
      <c r="D834" s="357"/>
    </row>
    <row r="835" ht="18.75" spans="1:4">
      <c r="A835" s="358" t="s">
        <v>690</v>
      </c>
      <c r="B835" s="359">
        <v>21</v>
      </c>
      <c r="C835" s="359">
        <v>118</v>
      </c>
      <c r="D835" s="357">
        <f>(C835-B835)/B835</f>
        <v>4.61904761904762</v>
      </c>
    </row>
    <row r="836" ht="18.75" spans="1:4">
      <c r="A836" s="358" t="s">
        <v>691</v>
      </c>
      <c r="B836" s="359"/>
      <c r="C836" s="359"/>
      <c r="D836" s="357"/>
    </row>
    <row r="837" ht="18.75" spans="1:4">
      <c r="A837" s="358" t="s">
        <v>692</v>
      </c>
      <c r="B837" s="359"/>
      <c r="C837" s="359"/>
      <c r="D837" s="357"/>
    </row>
    <row r="838" ht="18.75" spans="1:4">
      <c r="A838" s="358" t="s">
        <v>693</v>
      </c>
      <c r="B838" s="359">
        <v>39</v>
      </c>
      <c r="C838" s="359">
        <v>371</v>
      </c>
      <c r="D838" s="357">
        <f>(C838-B838)/B838</f>
        <v>8.51282051282051</v>
      </c>
    </row>
    <row r="839" ht="18.75" spans="1:4">
      <c r="A839" s="358" t="s">
        <v>694</v>
      </c>
      <c r="B839" s="359">
        <v>3</v>
      </c>
      <c r="C839" s="359">
        <v>43</v>
      </c>
      <c r="D839" s="357">
        <f>(C839-B839)/B839</f>
        <v>13.3333333333333</v>
      </c>
    </row>
    <row r="840" ht="18.75" spans="1:4">
      <c r="A840" s="358" t="s">
        <v>695</v>
      </c>
      <c r="B840" s="359"/>
      <c r="C840" s="359">
        <v>10</v>
      </c>
      <c r="D840" s="357"/>
    </row>
    <row r="841" ht="18.75" spans="1:4">
      <c r="A841" s="358" t="s">
        <v>696</v>
      </c>
      <c r="B841" s="359"/>
      <c r="C841" s="359">
        <v>131</v>
      </c>
      <c r="D841" s="357"/>
    </row>
    <row r="842" ht="18.75" spans="1:4">
      <c r="A842" s="358" t="s">
        <v>697</v>
      </c>
      <c r="B842" s="359">
        <v>9</v>
      </c>
      <c r="C842" s="359">
        <v>378</v>
      </c>
      <c r="D842" s="357">
        <f>(C842-B842)/B842</f>
        <v>41</v>
      </c>
    </row>
    <row r="843" ht="18.75" spans="1:4">
      <c r="A843" s="358" t="s">
        <v>698</v>
      </c>
      <c r="B843" s="359">
        <v>210</v>
      </c>
      <c r="C843" s="359"/>
      <c r="D843" s="357">
        <f>(C843-B843)/B843</f>
        <v>-1</v>
      </c>
    </row>
    <row r="844" ht="18.75" spans="1:4">
      <c r="A844" s="358" t="s">
        <v>699</v>
      </c>
      <c r="B844" s="359"/>
      <c r="C844" s="359"/>
      <c r="D844" s="357"/>
    </row>
    <row r="845" ht="18.75" spans="1:4">
      <c r="A845" s="358" t="s">
        <v>700</v>
      </c>
      <c r="B845" s="359"/>
      <c r="C845" s="359">
        <v>43</v>
      </c>
      <c r="D845" s="357"/>
    </row>
    <row r="846" ht="18.75" spans="1:4">
      <c r="A846" s="358" t="s">
        <v>701</v>
      </c>
      <c r="B846" s="359"/>
      <c r="C846" s="359"/>
      <c r="D846" s="357"/>
    </row>
    <row r="847" ht="18.75" spans="1:4">
      <c r="A847" s="358" t="s">
        <v>702</v>
      </c>
      <c r="B847" s="362">
        <v>214</v>
      </c>
      <c r="C847" s="362">
        <v>582</v>
      </c>
      <c r="D847" s="357">
        <f>(C847-B847)/B847</f>
        <v>1.7196261682243</v>
      </c>
    </row>
    <row r="848" ht="18.75" spans="1:4">
      <c r="A848" s="355" t="s">
        <v>703</v>
      </c>
      <c r="B848" s="361">
        <v>2035</v>
      </c>
      <c r="C848" s="361">
        <v>3325</v>
      </c>
      <c r="D848" s="357">
        <f>(C848-B848)/B848</f>
        <v>0.633906633906634</v>
      </c>
    </row>
    <row r="849" ht="18.75" spans="1:4">
      <c r="A849" s="358" t="s">
        <v>90</v>
      </c>
      <c r="B849" s="359">
        <v>1347</v>
      </c>
      <c r="C849" s="359">
        <v>1308</v>
      </c>
      <c r="D849" s="357">
        <f>(C849-B849)/B849</f>
        <v>-0.0289532293986637</v>
      </c>
    </row>
    <row r="850" ht="18.75" spans="1:4">
      <c r="A850" s="358" t="s">
        <v>91</v>
      </c>
      <c r="B850" s="359">
        <v>98</v>
      </c>
      <c r="C850" s="359"/>
      <c r="D850" s="357">
        <f>(C850-B850)/B850</f>
        <v>-1</v>
      </c>
    </row>
    <row r="851" ht="18.75" spans="1:4">
      <c r="A851" s="358" t="s">
        <v>92</v>
      </c>
      <c r="B851" s="359"/>
      <c r="C851" s="359"/>
      <c r="D851" s="357"/>
    </row>
    <row r="852" ht="18.75" spans="1:4">
      <c r="A852" s="358" t="s">
        <v>704</v>
      </c>
      <c r="B852" s="359">
        <v>323</v>
      </c>
      <c r="C852" s="359">
        <v>389</v>
      </c>
      <c r="D852" s="357">
        <f>(C852-B852)/B852</f>
        <v>0.204334365325077</v>
      </c>
    </row>
    <row r="853" ht="18.75" spans="1:4">
      <c r="A853" s="358" t="s">
        <v>705</v>
      </c>
      <c r="B853" s="362">
        <v>109</v>
      </c>
      <c r="C853" s="362">
        <v>412</v>
      </c>
      <c r="D853" s="357">
        <f>(C853-B853)/B853</f>
        <v>2.77981651376147</v>
      </c>
    </row>
    <row r="854" ht="18.75" spans="1:4">
      <c r="A854" s="358" t="s">
        <v>706</v>
      </c>
      <c r="B854" s="362"/>
      <c r="C854" s="362"/>
      <c r="D854" s="357"/>
    </row>
    <row r="855" ht="18.75" spans="1:4">
      <c r="A855" s="358" t="s">
        <v>707</v>
      </c>
      <c r="B855" s="359"/>
      <c r="C855" s="359"/>
      <c r="D855" s="357"/>
    </row>
    <row r="856" ht="18.75" spans="1:4">
      <c r="A856" s="358" t="s">
        <v>708</v>
      </c>
      <c r="B856" s="359">
        <v>16</v>
      </c>
      <c r="C856" s="359">
        <v>1078</v>
      </c>
      <c r="D856" s="357">
        <f>(C856-B856)/B856</f>
        <v>66.375</v>
      </c>
    </row>
    <row r="857" ht="18.75" spans="1:4">
      <c r="A857" s="358" t="s">
        <v>709</v>
      </c>
      <c r="B857" s="359"/>
      <c r="C857" s="359"/>
      <c r="D857" s="357"/>
    </row>
    <row r="858" ht="18.75" spans="1:4">
      <c r="A858" s="358" t="s">
        <v>710</v>
      </c>
      <c r="B858" s="359"/>
      <c r="C858" s="359"/>
      <c r="D858" s="357"/>
    </row>
    <row r="859" ht="18.75" spans="1:4">
      <c r="A859" s="358" t="s">
        <v>711</v>
      </c>
      <c r="B859" s="359"/>
      <c r="C859" s="359">
        <v>1</v>
      </c>
      <c r="D859" s="357"/>
    </row>
    <row r="860" ht="18.75" spans="1:4">
      <c r="A860" s="358" t="s">
        <v>712</v>
      </c>
      <c r="B860" s="359">
        <v>8</v>
      </c>
      <c r="C860" s="359">
        <v>11</v>
      </c>
      <c r="D860" s="357">
        <f>(C860-B860)/B860</f>
        <v>0.375</v>
      </c>
    </row>
    <row r="861" ht="18.75" spans="1:4">
      <c r="A861" s="358" t="s">
        <v>713</v>
      </c>
      <c r="B861" s="359"/>
      <c r="C861" s="359"/>
      <c r="D861" s="357"/>
    </row>
    <row r="862" ht="18.75" spans="1:4">
      <c r="A862" s="358" t="s">
        <v>714</v>
      </c>
      <c r="B862" s="359"/>
      <c r="C862" s="359"/>
      <c r="D862" s="357"/>
    </row>
    <row r="863" ht="18.75" spans="1:4">
      <c r="A863" s="358" t="s">
        <v>715</v>
      </c>
      <c r="B863" s="359">
        <v>53</v>
      </c>
      <c r="C863" s="359"/>
      <c r="D863" s="357">
        <f>(C863-B863)/B863</f>
        <v>-1</v>
      </c>
    </row>
    <row r="864" ht="18.75" spans="1:4">
      <c r="A864" s="358" t="s">
        <v>716</v>
      </c>
      <c r="B864" s="359"/>
      <c r="C864" s="359"/>
      <c r="D864" s="357"/>
    </row>
    <row r="865" ht="18.75" spans="1:4">
      <c r="A865" s="358" t="s">
        <v>717</v>
      </c>
      <c r="B865" s="359"/>
      <c r="C865" s="359"/>
      <c r="D865" s="357"/>
    </row>
    <row r="866" ht="18.75" spans="1:4">
      <c r="A866" s="358" t="s">
        <v>718</v>
      </c>
      <c r="B866" s="359">
        <v>27</v>
      </c>
      <c r="C866" s="359">
        <v>54</v>
      </c>
      <c r="D866" s="357">
        <f>(C866-B866)/B866</f>
        <v>1</v>
      </c>
    </row>
    <row r="867" ht="18.75" spans="1:4">
      <c r="A867" s="358" t="s">
        <v>719</v>
      </c>
      <c r="B867" s="359"/>
      <c r="C867" s="359"/>
      <c r="D867" s="357"/>
    </row>
    <row r="868" ht="18.75" spans="1:4">
      <c r="A868" s="358" t="s">
        <v>720</v>
      </c>
      <c r="B868" s="359">
        <v>38</v>
      </c>
      <c r="C868" s="359">
        <v>72</v>
      </c>
      <c r="D868" s="357">
        <f>(C868-B868)/B868</f>
        <v>0.894736842105263</v>
      </c>
    </row>
    <row r="869" ht="18.75" spans="1:4">
      <c r="A869" s="358" t="s">
        <v>721</v>
      </c>
      <c r="B869" s="359"/>
      <c r="C869" s="359"/>
      <c r="D869" s="357"/>
    </row>
    <row r="870" ht="18.75" spans="1:4">
      <c r="A870" s="358" t="s">
        <v>722</v>
      </c>
      <c r="B870" s="359"/>
      <c r="C870" s="359"/>
      <c r="D870" s="357"/>
    </row>
    <row r="871" ht="18.75" spans="1:4">
      <c r="A871" s="358" t="s">
        <v>688</v>
      </c>
      <c r="B871" s="359"/>
      <c r="C871" s="359"/>
      <c r="D871" s="357"/>
    </row>
    <row r="872" ht="18.75" spans="1:4">
      <c r="A872" s="358" t="s">
        <v>723</v>
      </c>
      <c r="B872" s="359">
        <v>16</v>
      </c>
      <c r="C872" s="359"/>
      <c r="D872" s="357">
        <f>(C872-B872)/B872</f>
        <v>-1</v>
      </c>
    </row>
    <row r="873" ht="18.75" spans="1:4">
      <c r="A873" s="355" t="s">
        <v>724</v>
      </c>
      <c r="B873" s="361">
        <v>3316</v>
      </c>
      <c r="C873" s="361">
        <v>2370</v>
      </c>
      <c r="D873" s="357">
        <f>(C873-B873)/B873</f>
        <v>-0.285283474065139</v>
      </c>
    </row>
    <row r="874" ht="18.75" spans="1:4">
      <c r="A874" s="358" t="s">
        <v>90</v>
      </c>
      <c r="B874" s="359">
        <v>612</v>
      </c>
      <c r="C874" s="359">
        <v>868</v>
      </c>
      <c r="D874" s="357">
        <f>(C874-B874)/B874</f>
        <v>0.418300653594771</v>
      </c>
    </row>
    <row r="875" ht="18.75" spans="1:4">
      <c r="A875" s="358" t="s">
        <v>91</v>
      </c>
      <c r="B875" s="359"/>
      <c r="C875" s="359">
        <v>4</v>
      </c>
      <c r="D875" s="357"/>
    </row>
    <row r="876" ht="18.75" spans="1:4">
      <c r="A876" s="358" t="s">
        <v>92</v>
      </c>
      <c r="B876" s="359"/>
      <c r="C876" s="359"/>
      <c r="D876" s="357"/>
    </row>
    <row r="877" ht="18.75" spans="1:4">
      <c r="A877" s="358" t="s">
        <v>725</v>
      </c>
      <c r="B877" s="359"/>
      <c r="C877" s="359"/>
      <c r="D877" s="357"/>
    </row>
    <row r="878" ht="18.75" spans="1:4">
      <c r="A878" s="358" t="s">
        <v>726</v>
      </c>
      <c r="B878" s="359">
        <v>431</v>
      </c>
      <c r="C878" s="359">
        <v>205</v>
      </c>
      <c r="D878" s="357">
        <f>(C878-B878)/B878</f>
        <v>-0.524361948955916</v>
      </c>
    </row>
    <row r="879" ht="18.75" spans="1:4">
      <c r="A879" s="358" t="s">
        <v>727</v>
      </c>
      <c r="B879" s="359"/>
      <c r="C879" s="359"/>
      <c r="D879" s="357"/>
    </row>
    <row r="880" ht="18.75" spans="1:4">
      <c r="A880" s="358" t="s">
        <v>728</v>
      </c>
      <c r="B880" s="362"/>
      <c r="C880" s="362"/>
      <c r="D880" s="357"/>
    </row>
    <row r="881" ht="18.75" spans="1:4">
      <c r="A881" s="358" t="s">
        <v>729</v>
      </c>
      <c r="B881" s="359"/>
      <c r="C881" s="359"/>
      <c r="D881" s="357"/>
    </row>
    <row r="882" ht="18.75" spans="1:4">
      <c r="A882" s="358" t="s">
        <v>730</v>
      </c>
      <c r="B882" s="359"/>
      <c r="C882" s="359"/>
      <c r="D882" s="357"/>
    </row>
    <row r="883" ht="18.75" spans="1:4">
      <c r="A883" s="358" t="s">
        <v>731</v>
      </c>
      <c r="B883" s="359"/>
      <c r="C883" s="359">
        <v>20</v>
      </c>
      <c r="D883" s="357"/>
    </row>
    <row r="884" ht="18.75" spans="1:4">
      <c r="A884" s="358" t="s">
        <v>732</v>
      </c>
      <c r="B884" s="359"/>
      <c r="C884" s="359"/>
      <c r="D884" s="357"/>
    </row>
    <row r="885" ht="18.75" spans="1:4">
      <c r="A885" s="358" t="s">
        <v>733</v>
      </c>
      <c r="B885" s="359"/>
      <c r="C885" s="359"/>
      <c r="D885" s="357"/>
    </row>
    <row r="886" ht="18.75" spans="1:4">
      <c r="A886" s="358" t="s">
        <v>734</v>
      </c>
      <c r="B886" s="359"/>
      <c r="C886" s="359"/>
      <c r="D886" s="357"/>
    </row>
    <row r="887" ht="18.75" spans="1:4">
      <c r="A887" s="358" t="s">
        <v>735</v>
      </c>
      <c r="B887" s="359">
        <v>21</v>
      </c>
      <c r="C887" s="359">
        <v>12</v>
      </c>
      <c r="D887" s="357">
        <f>(C887-B887)/B887</f>
        <v>-0.428571428571429</v>
      </c>
    </row>
    <row r="888" ht="18.75" spans="1:4">
      <c r="A888" s="358" t="s">
        <v>736</v>
      </c>
      <c r="B888" s="359"/>
      <c r="C888" s="359">
        <v>182</v>
      </c>
      <c r="D888" s="357"/>
    </row>
    <row r="889" ht="18.75" spans="1:4">
      <c r="A889" s="358" t="s">
        <v>737</v>
      </c>
      <c r="B889" s="359"/>
      <c r="C889" s="359"/>
      <c r="D889" s="357"/>
    </row>
    <row r="890" ht="18.75" spans="1:4">
      <c r="A890" s="358" t="s">
        <v>738</v>
      </c>
      <c r="B890" s="359">
        <v>948</v>
      </c>
      <c r="C890" s="359">
        <v>699</v>
      </c>
      <c r="D890" s="357">
        <f>(C890-B890)/B890</f>
        <v>-0.262658227848101</v>
      </c>
    </row>
    <row r="891" ht="18.75" spans="1:4">
      <c r="A891" s="358" t="s">
        <v>739</v>
      </c>
      <c r="B891" s="359"/>
      <c r="C891" s="359"/>
      <c r="D891" s="357"/>
    </row>
    <row r="892" ht="18.75" spans="1:4">
      <c r="A892" s="358" t="s">
        <v>740</v>
      </c>
      <c r="B892" s="359"/>
      <c r="C892" s="359"/>
      <c r="D892" s="357"/>
    </row>
    <row r="893" ht="18.75" spans="1:4">
      <c r="A893" s="358" t="s">
        <v>741</v>
      </c>
      <c r="B893" s="359"/>
      <c r="C893" s="359">
        <v>255</v>
      </c>
      <c r="D893" s="357"/>
    </row>
    <row r="894" ht="18.75" spans="1:4">
      <c r="A894" s="358" t="s">
        <v>742</v>
      </c>
      <c r="B894" s="359"/>
      <c r="C894" s="359"/>
      <c r="D894" s="357"/>
    </row>
    <row r="895" ht="18.75" spans="1:4">
      <c r="A895" s="358" t="s">
        <v>716</v>
      </c>
      <c r="B895" s="359"/>
      <c r="C895" s="359"/>
      <c r="D895" s="357"/>
    </row>
    <row r="896" ht="18.75" spans="1:4">
      <c r="A896" s="358" t="s">
        <v>743</v>
      </c>
      <c r="B896" s="359"/>
      <c r="C896" s="359"/>
      <c r="D896" s="357"/>
    </row>
    <row r="897" ht="18.75" spans="1:4">
      <c r="A897" s="358" t="s">
        <v>744</v>
      </c>
      <c r="B897" s="359">
        <v>604</v>
      </c>
      <c r="C897" s="359">
        <v>125</v>
      </c>
      <c r="D897" s="357">
        <f>(C897-B897)/B897</f>
        <v>-0.793046357615894</v>
      </c>
    </row>
    <row r="898" ht="18.75" spans="1:4">
      <c r="A898" s="358" t="s">
        <v>745</v>
      </c>
      <c r="B898" s="359"/>
      <c r="C898" s="359"/>
      <c r="D898" s="357"/>
    </row>
    <row r="899" ht="18.75" spans="1:4">
      <c r="A899" s="358" t="s">
        <v>746</v>
      </c>
      <c r="B899" s="359"/>
      <c r="C899" s="359"/>
      <c r="D899" s="357"/>
    </row>
    <row r="900" ht="18.75" spans="1:4">
      <c r="A900" s="358" t="s">
        <v>747</v>
      </c>
      <c r="B900" s="359">
        <v>700</v>
      </c>
      <c r="C900" s="359"/>
      <c r="D900" s="357">
        <f>(C900-B900)/B900</f>
        <v>-1</v>
      </c>
    </row>
    <row r="901" ht="18.75" spans="1:4">
      <c r="A901" s="355" t="s">
        <v>748</v>
      </c>
      <c r="B901" s="361">
        <v>8600</v>
      </c>
      <c r="C901" s="361">
        <v>26486</v>
      </c>
      <c r="D901" s="357">
        <f>(C901-B901)/B901</f>
        <v>2.07976744186046</v>
      </c>
    </row>
    <row r="902" ht="18.75" spans="1:4">
      <c r="A902" s="358" t="s">
        <v>90</v>
      </c>
      <c r="B902" s="359">
        <v>199</v>
      </c>
      <c r="C902" s="359">
        <v>182</v>
      </c>
      <c r="D902" s="357">
        <f>(C902-B902)/B902</f>
        <v>-0.085427135678392</v>
      </c>
    </row>
    <row r="903" ht="18.75" spans="1:4">
      <c r="A903" s="358" t="s">
        <v>91</v>
      </c>
      <c r="B903" s="359">
        <v>78</v>
      </c>
      <c r="C903" s="359">
        <v>58</v>
      </c>
      <c r="D903" s="357">
        <f>(C903-B903)/B903</f>
        <v>-0.256410256410256</v>
      </c>
    </row>
    <row r="904" ht="18.75" spans="1:4">
      <c r="A904" s="358" t="s">
        <v>92</v>
      </c>
      <c r="B904" s="359"/>
      <c r="C904" s="359"/>
      <c r="D904" s="357"/>
    </row>
    <row r="905" ht="18.75" spans="1:4">
      <c r="A905" s="358" t="s">
        <v>749</v>
      </c>
      <c r="B905" s="359">
        <v>6404</v>
      </c>
      <c r="C905" s="359">
        <v>17212</v>
      </c>
      <c r="D905" s="357">
        <f>(C905-B905)/B905</f>
        <v>1.68769519050593</v>
      </c>
    </row>
    <row r="906" ht="18.75" spans="1:4">
      <c r="A906" s="358" t="s">
        <v>750</v>
      </c>
      <c r="B906" s="359">
        <v>1758</v>
      </c>
      <c r="C906" s="359">
        <v>8875</v>
      </c>
      <c r="D906" s="357">
        <f>(C906-B906)/B906</f>
        <v>4.04835039817975</v>
      </c>
    </row>
    <row r="907" ht="18.75" spans="1:4">
      <c r="A907" s="358" t="s">
        <v>751</v>
      </c>
      <c r="B907" s="359">
        <v>5</v>
      </c>
      <c r="C907" s="359"/>
      <c r="D907" s="357">
        <f>(C907-B907)/B907</f>
        <v>-1</v>
      </c>
    </row>
    <row r="908" ht="18.75" spans="1:4">
      <c r="A908" s="358" t="s">
        <v>752</v>
      </c>
      <c r="B908" s="359">
        <v>69</v>
      </c>
      <c r="C908" s="359">
        <v>1</v>
      </c>
      <c r="D908" s="357">
        <f>(C908-B908)/B908</f>
        <v>-0.985507246376812</v>
      </c>
    </row>
    <row r="909" ht="18.75" spans="1:4">
      <c r="A909" s="358" t="s">
        <v>753</v>
      </c>
      <c r="B909" s="359"/>
      <c r="C909" s="359"/>
      <c r="D909" s="357"/>
    </row>
    <row r="910" ht="18.75" spans="1:4">
      <c r="A910" s="358" t="s">
        <v>754</v>
      </c>
      <c r="B910" s="359"/>
      <c r="C910" s="359"/>
      <c r="D910" s="357"/>
    </row>
    <row r="911" ht="18.75" spans="1:4">
      <c r="A911" s="358" t="s">
        <v>755</v>
      </c>
      <c r="B911" s="359">
        <v>87</v>
      </c>
      <c r="C911" s="359">
        <v>158</v>
      </c>
      <c r="D911" s="357">
        <f>(C911-B911)/B911</f>
        <v>0.816091954022989</v>
      </c>
    </row>
    <row r="912" ht="18.75" spans="1:4">
      <c r="A912" s="355" t="s">
        <v>756</v>
      </c>
      <c r="B912" s="361">
        <v>25</v>
      </c>
      <c r="C912" s="361">
        <v>25</v>
      </c>
      <c r="D912" s="357">
        <f>(C912-B912)/B912</f>
        <v>0</v>
      </c>
    </row>
    <row r="913" ht="18.75" spans="1:4">
      <c r="A913" s="358" t="s">
        <v>757</v>
      </c>
      <c r="B913" s="359">
        <v>23</v>
      </c>
      <c r="C913" s="359">
        <v>20</v>
      </c>
      <c r="D913" s="357">
        <f>(C913-B913)/B913</f>
        <v>-0.130434782608696</v>
      </c>
    </row>
    <row r="914" ht="18.75" spans="1:4">
      <c r="A914" s="358" t="s">
        <v>758</v>
      </c>
      <c r="B914" s="359"/>
      <c r="C914" s="359"/>
      <c r="D914" s="357"/>
    </row>
    <row r="915" ht="18.75" spans="1:4">
      <c r="A915" s="358" t="s">
        <v>759</v>
      </c>
      <c r="B915" s="359">
        <v>2</v>
      </c>
      <c r="C915" s="359">
        <v>5</v>
      </c>
      <c r="D915" s="357">
        <f>(C915-B915)/B915</f>
        <v>1.5</v>
      </c>
    </row>
    <row r="916" ht="18.75" spans="1:4">
      <c r="A916" s="358" t="s">
        <v>760</v>
      </c>
      <c r="B916" s="359"/>
      <c r="C916" s="359"/>
      <c r="D916" s="357"/>
    </row>
    <row r="917" ht="18.75" spans="1:4">
      <c r="A917" s="358" t="s">
        <v>761</v>
      </c>
      <c r="B917" s="359"/>
      <c r="C917" s="359"/>
      <c r="D917" s="357"/>
    </row>
    <row r="918" ht="18.75" spans="1:4">
      <c r="A918" s="358" t="s">
        <v>762</v>
      </c>
      <c r="B918" s="359"/>
      <c r="C918" s="359"/>
      <c r="D918" s="357"/>
    </row>
    <row r="919" ht="18.75" spans="1:4">
      <c r="A919" s="355" t="s">
        <v>763</v>
      </c>
      <c r="B919" s="361">
        <v>400</v>
      </c>
      <c r="C919" s="361">
        <v>1290</v>
      </c>
      <c r="D919" s="357">
        <f>(C919-B919)/B919</f>
        <v>2.225</v>
      </c>
    </row>
    <row r="920" ht="18.75" spans="1:4">
      <c r="A920" s="358" t="s">
        <v>764</v>
      </c>
      <c r="B920" s="359"/>
      <c r="C920" s="359"/>
      <c r="D920" s="357"/>
    </row>
    <row r="921" ht="18.75" spans="1:4">
      <c r="A921" s="358" t="s">
        <v>765</v>
      </c>
      <c r="B921" s="362">
        <v>200</v>
      </c>
      <c r="C921" s="362"/>
      <c r="D921" s="357">
        <f>(C921-B921)/B921</f>
        <v>-1</v>
      </c>
    </row>
    <row r="922" ht="18.75" spans="1:4">
      <c r="A922" s="358" t="s">
        <v>766</v>
      </c>
      <c r="B922" s="359">
        <v>198</v>
      </c>
      <c r="C922" s="359">
        <v>570</v>
      </c>
      <c r="D922" s="357">
        <f>(C922-B922)/B922</f>
        <v>1.87878787878788</v>
      </c>
    </row>
    <row r="923" ht="18.75" spans="1:4">
      <c r="A923" s="358" t="s">
        <v>767</v>
      </c>
      <c r="B923" s="359">
        <v>2</v>
      </c>
      <c r="C923" s="359">
        <v>720</v>
      </c>
      <c r="D923" s="357">
        <f>(C923-B923)/B923</f>
        <v>359</v>
      </c>
    </row>
    <row r="924" ht="18.75" spans="1:4">
      <c r="A924" s="358" t="s">
        <v>768</v>
      </c>
      <c r="B924" s="359"/>
      <c r="C924" s="359"/>
      <c r="D924" s="357"/>
    </row>
    <row r="925" ht="18.75" spans="1:4">
      <c r="A925" s="358" t="s">
        <v>769</v>
      </c>
      <c r="B925" s="359"/>
      <c r="C925" s="359"/>
      <c r="D925" s="357"/>
    </row>
    <row r="926" ht="18.75" spans="1:4">
      <c r="A926" s="355" t="s">
        <v>770</v>
      </c>
      <c r="B926" s="361"/>
      <c r="C926" s="361"/>
      <c r="D926" s="357"/>
    </row>
    <row r="927" ht="18.75" spans="1:4">
      <c r="A927" s="358" t="s">
        <v>771</v>
      </c>
      <c r="B927" s="359"/>
      <c r="C927" s="359"/>
      <c r="D927" s="357"/>
    </row>
    <row r="928" ht="18.75" spans="1:4">
      <c r="A928" s="358" t="s">
        <v>772</v>
      </c>
      <c r="B928" s="359"/>
      <c r="C928" s="359"/>
      <c r="D928" s="357"/>
    </row>
    <row r="929" ht="18.75" spans="1:4">
      <c r="A929" s="355" t="s">
        <v>773</v>
      </c>
      <c r="B929" s="361">
        <v>3</v>
      </c>
      <c r="C929" s="361">
        <v>14</v>
      </c>
      <c r="D929" s="357">
        <f>(C929-B929)/B929</f>
        <v>3.66666666666667</v>
      </c>
    </row>
    <row r="930" ht="18.75" spans="1:4">
      <c r="A930" s="358" t="s">
        <v>774</v>
      </c>
      <c r="B930" s="359"/>
      <c r="C930" s="359"/>
      <c r="D930" s="357"/>
    </row>
    <row r="931" ht="18.75" spans="1:4">
      <c r="A931" s="358" t="s">
        <v>775</v>
      </c>
      <c r="B931" s="359">
        <v>3</v>
      </c>
      <c r="C931" s="359">
        <v>14</v>
      </c>
      <c r="D931" s="357">
        <f>(C931-B931)/B931</f>
        <v>3.66666666666667</v>
      </c>
    </row>
    <row r="932" ht="18.75" spans="1:4">
      <c r="A932" s="355" t="s">
        <v>228</v>
      </c>
      <c r="B932" s="361"/>
      <c r="C932" s="361"/>
      <c r="D932" s="357"/>
    </row>
    <row r="933" ht="37.5" spans="1:4">
      <c r="A933" s="355" t="s">
        <v>776</v>
      </c>
      <c r="B933" s="361"/>
      <c r="C933" s="361"/>
      <c r="D933" s="357"/>
    </row>
    <row r="934" ht="18.75" spans="1:4">
      <c r="A934" s="355" t="s">
        <v>55</v>
      </c>
      <c r="B934" s="356">
        <v>4880</v>
      </c>
      <c r="C934" s="356">
        <v>3190</v>
      </c>
      <c r="D934" s="357">
        <f>(C934-B934)/B934</f>
        <v>-0.346311475409836</v>
      </c>
    </row>
    <row r="935" ht="18.75" spans="1:4">
      <c r="A935" s="355" t="s">
        <v>777</v>
      </c>
      <c r="B935" s="361">
        <v>1246</v>
      </c>
      <c r="C935" s="361">
        <v>2930</v>
      </c>
      <c r="D935" s="357">
        <f>(C935-B935)/B935</f>
        <v>1.35152487961477</v>
      </c>
    </row>
    <row r="936" ht="18.75" spans="1:4">
      <c r="A936" s="358" t="s">
        <v>90</v>
      </c>
      <c r="B936" s="359">
        <v>486</v>
      </c>
      <c r="C936" s="359">
        <v>460</v>
      </c>
      <c r="D936" s="357">
        <f>(C936-B936)/B936</f>
        <v>-0.0534979423868313</v>
      </c>
    </row>
    <row r="937" ht="18.75" spans="1:4">
      <c r="A937" s="358" t="s">
        <v>91</v>
      </c>
      <c r="B937" s="359"/>
      <c r="C937" s="359"/>
      <c r="D937" s="357"/>
    </row>
    <row r="938" ht="18.75" spans="1:4">
      <c r="A938" s="358" t="s">
        <v>92</v>
      </c>
      <c r="B938" s="359"/>
      <c r="C938" s="359"/>
      <c r="D938" s="357"/>
    </row>
    <row r="939" ht="18.75" spans="1:4">
      <c r="A939" s="358" t="s">
        <v>778</v>
      </c>
      <c r="B939" s="359"/>
      <c r="C939" s="359"/>
      <c r="D939" s="357"/>
    </row>
    <row r="940" ht="18.75" spans="1:4">
      <c r="A940" s="358" t="s">
        <v>779</v>
      </c>
      <c r="B940" s="359">
        <v>760</v>
      </c>
      <c r="C940" s="359">
        <v>2470</v>
      </c>
      <c r="D940" s="357">
        <f>(C940-B940)/B940</f>
        <v>2.25</v>
      </c>
    </row>
    <row r="941" ht="18.75" spans="1:4">
      <c r="A941" s="358" t="s">
        <v>780</v>
      </c>
      <c r="B941" s="359"/>
      <c r="C941" s="359"/>
      <c r="D941" s="357"/>
    </row>
    <row r="942" ht="18.75" spans="1:4">
      <c r="A942" s="358" t="s">
        <v>781</v>
      </c>
      <c r="B942" s="359"/>
      <c r="C942" s="359"/>
      <c r="D942" s="357"/>
    </row>
    <row r="943" ht="18.75" spans="1:4">
      <c r="A943" s="358" t="s">
        <v>782</v>
      </c>
      <c r="B943" s="359"/>
      <c r="C943" s="359"/>
      <c r="D943" s="357"/>
    </row>
    <row r="944" ht="18.75" spans="1:4">
      <c r="A944" s="358" t="s">
        <v>783</v>
      </c>
      <c r="B944" s="359"/>
      <c r="C944" s="359"/>
      <c r="D944" s="357"/>
    </row>
    <row r="945" ht="18.75" spans="1:4">
      <c r="A945" s="358" t="s">
        <v>784</v>
      </c>
      <c r="B945" s="362"/>
      <c r="C945" s="362"/>
      <c r="D945" s="357"/>
    </row>
    <row r="946" ht="18.75" spans="1:4">
      <c r="A946" s="358" t="s">
        <v>785</v>
      </c>
      <c r="B946" s="359"/>
      <c r="C946" s="359"/>
      <c r="D946" s="357"/>
    </row>
    <row r="947" ht="18.75" spans="1:4">
      <c r="A947" s="358" t="s">
        <v>786</v>
      </c>
      <c r="B947" s="359"/>
      <c r="C947" s="359"/>
      <c r="D947" s="357"/>
    </row>
    <row r="948" ht="18.75" spans="1:4">
      <c r="A948" s="358" t="s">
        <v>787</v>
      </c>
      <c r="B948" s="359"/>
      <c r="C948" s="359"/>
      <c r="D948" s="357"/>
    </row>
    <row r="949" ht="18.75" spans="1:4">
      <c r="A949" s="358" t="s">
        <v>788</v>
      </c>
      <c r="B949" s="359"/>
      <c r="C949" s="359"/>
      <c r="D949" s="357"/>
    </row>
    <row r="950" ht="18.75" spans="1:4">
      <c r="A950" s="358" t="s">
        <v>789</v>
      </c>
      <c r="B950" s="359"/>
      <c r="C950" s="359"/>
      <c r="D950" s="357"/>
    </row>
    <row r="951" ht="18.75" spans="1:4">
      <c r="A951" s="358" t="s">
        <v>790</v>
      </c>
      <c r="B951" s="362"/>
      <c r="C951" s="362"/>
      <c r="D951" s="357"/>
    </row>
    <row r="952" ht="18.75" spans="1:4">
      <c r="A952" s="358" t="s">
        <v>791</v>
      </c>
      <c r="B952" s="359"/>
      <c r="C952" s="359"/>
      <c r="D952" s="357"/>
    </row>
    <row r="953" ht="18.75" spans="1:4">
      <c r="A953" s="358" t="s">
        <v>792</v>
      </c>
      <c r="B953" s="359"/>
      <c r="C953" s="359"/>
      <c r="D953" s="357"/>
    </row>
    <row r="954" ht="18.75" spans="1:4">
      <c r="A954" s="358" t="s">
        <v>793</v>
      </c>
      <c r="B954" s="359"/>
      <c r="C954" s="359"/>
      <c r="D954" s="357"/>
    </row>
    <row r="955" ht="18.75" spans="1:4">
      <c r="A955" s="358" t="s">
        <v>794</v>
      </c>
      <c r="B955" s="359"/>
      <c r="C955" s="359"/>
      <c r="D955" s="357"/>
    </row>
    <row r="956" ht="37.5" spans="1:4">
      <c r="A956" s="358" t="s">
        <v>795</v>
      </c>
      <c r="B956" s="359"/>
      <c r="C956" s="359"/>
      <c r="D956" s="357"/>
    </row>
    <row r="957" ht="18.75" spans="1:4">
      <c r="A957" s="358" t="s">
        <v>796</v>
      </c>
      <c r="B957" s="359"/>
      <c r="C957" s="359"/>
      <c r="D957" s="357"/>
    </row>
    <row r="958" ht="18.75" spans="1:4">
      <c r="A958" s="355" t="s">
        <v>797</v>
      </c>
      <c r="B958" s="356"/>
      <c r="C958" s="356"/>
      <c r="D958" s="357"/>
    </row>
    <row r="959" ht="18.75" spans="1:4">
      <c r="A959" s="358" t="s">
        <v>90</v>
      </c>
      <c r="B959" s="359"/>
      <c r="C959" s="359"/>
      <c r="D959" s="357"/>
    </row>
    <row r="960" ht="18.75" spans="1:4">
      <c r="A960" s="358" t="s">
        <v>91</v>
      </c>
      <c r="B960" s="359"/>
      <c r="C960" s="359"/>
      <c r="D960" s="357"/>
    </row>
    <row r="961" ht="18.75" spans="1:4">
      <c r="A961" s="358" t="s">
        <v>92</v>
      </c>
      <c r="B961" s="359"/>
      <c r="C961" s="359"/>
      <c r="D961" s="357"/>
    </row>
    <row r="962" ht="18.75" spans="1:4">
      <c r="A962" s="358" t="s">
        <v>798</v>
      </c>
      <c r="B962" s="359"/>
      <c r="C962" s="359"/>
      <c r="D962" s="357"/>
    </row>
    <row r="963" ht="18.75" spans="1:4">
      <c r="A963" s="358" t="s">
        <v>799</v>
      </c>
      <c r="B963" s="359"/>
      <c r="C963" s="359"/>
      <c r="D963" s="357"/>
    </row>
    <row r="964" ht="18.75" spans="1:4">
      <c r="A964" s="358" t="s">
        <v>800</v>
      </c>
      <c r="B964" s="359"/>
      <c r="C964" s="359"/>
      <c r="D964" s="357"/>
    </row>
    <row r="965" ht="18.75" spans="1:4">
      <c r="A965" s="358" t="s">
        <v>801</v>
      </c>
      <c r="B965" s="362"/>
      <c r="C965" s="362"/>
      <c r="D965" s="357"/>
    </row>
    <row r="966" ht="18.75" spans="1:4">
      <c r="A966" s="358" t="s">
        <v>802</v>
      </c>
      <c r="B966" s="359"/>
      <c r="C966" s="359"/>
      <c r="D966" s="357"/>
    </row>
    <row r="967" ht="18.75" spans="1:4">
      <c r="A967" s="358" t="s">
        <v>803</v>
      </c>
      <c r="B967" s="359"/>
      <c r="C967" s="359"/>
      <c r="D967" s="357"/>
    </row>
    <row r="968" ht="18.75" spans="1:4">
      <c r="A968" s="355" t="s">
        <v>804</v>
      </c>
      <c r="B968" s="361"/>
      <c r="C968" s="361"/>
      <c r="D968" s="357"/>
    </row>
    <row r="969" ht="18.75" spans="1:4">
      <c r="A969" s="358" t="s">
        <v>90</v>
      </c>
      <c r="B969" s="362"/>
      <c r="C969" s="362"/>
      <c r="D969" s="357"/>
    </row>
    <row r="970" ht="18.75" spans="1:4">
      <c r="A970" s="358" t="s">
        <v>91</v>
      </c>
      <c r="B970" s="359"/>
      <c r="C970" s="359"/>
      <c r="D970" s="357"/>
    </row>
    <row r="971" ht="18.75" spans="1:4">
      <c r="A971" s="358" t="s">
        <v>92</v>
      </c>
      <c r="B971" s="359"/>
      <c r="C971" s="359"/>
      <c r="D971" s="357"/>
    </row>
    <row r="972" ht="18.75" spans="1:4">
      <c r="A972" s="358" t="s">
        <v>805</v>
      </c>
      <c r="B972" s="362"/>
      <c r="C972" s="362"/>
      <c r="D972" s="357"/>
    </row>
    <row r="973" ht="18.75" spans="1:4">
      <c r="A973" s="358" t="s">
        <v>806</v>
      </c>
      <c r="B973" s="362"/>
      <c r="C973" s="362"/>
      <c r="D973" s="357"/>
    </row>
    <row r="974" ht="18.75" spans="1:4">
      <c r="A974" s="358" t="s">
        <v>807</v>
      </c>
      <c r="B974" s="359"/>
      <c r="C974" s="359"/>
      <c r="D974" s="357"/>
    </row>
    <row r="975" ht="18.75" spans="1:4">
      <c r="A975" s="358" t="s">
        <v>808</v>
      </c>
      <c r="B975" s="359"/>
      <c r="C975" s="359"/>
      <c r="D975" s="357"/>
    </row>
    <row r="976" ht="18.75" spans="1:4">
      <c r="A976" s="358" t="s">
        <v>809</v>
      </c>
      <c r="B976" s="359"/>
      <c r="C976" s="359"/>
      <c r="D976" s="357"/>
    </row>
    <row r="977" ht="18.75" spans="1:4">
      <c r="A977" s="358" t="s">
        <v>810</v>
      </c>
      <c r="B977" s="359"/>
      <c r="C977" s="359"/>
      <c r="D977" s="357"/>
    </row>
    <row r="978" ht="18.75" spans="1:4">
      <c r="A978" s="355" t="s">
        <v>811</v>
      </c>
      <c r="B978" s="361">
        <v>34</v>
      </c>
      <c r="C978" s="361">
        <v>260</v>
      </c>
      <c r="D978" s="357">
        <f>(C978-B978)/B978</f>
        <v>6.64705882352941</v>
      </c>
    </row>
    <row r="979" ht="18.75" spans="1:4">
      <c r="A979" s="358" t="s">
        <v>812</v>
      </c>
      <c r="B979" s="359">
        <v>34</v>
      </c>
      <c r="C979" s="359">
        <v>80</v>
      </c>
      <c r="D979" s="357">
        <f>(C979-B979)/B979</f>
        <v>1.35294117647059</v>
      </c>
    </row>
    <row r="980" ht="18.75" spans="1:4">
      <c r="A980" s="358" t="s">
        <v>813</v>
      </c>
      <c r="B980" s="359"/>
      <c r="C980" s="359">
        <v>115</v>
      </c>
      <c r="D980" s="357"/>
    </row>
    <row r="981" ht="18.75" spans="1:4">
      <c r="A981" s="358" t="s">
        <v>814</v>
      </c>
      <c r="B981" s="359"/>
      <c r="C981" s="359">
        <v>65</v>
      </c>
      <c r="D981" s="357"/>
    </row>
    <row r="982" ht="18.75" spans="1:4">
      <c r="A982" s="358" t="s">
        <v>815</v>
      </c>
      <c r="B982" s="359"/>
      <c r="C982" s="359"/>
      <c r="D982" s="357"/>
    </row>
    <row r="983" ht="18.75" spans="1:4">
      <c r="A983" s="355" t="s">
        <v>816</v>
      </c>
      <c r="B983" s="361"/>
      <c r="C983" s="361"/>
      <c r="D983" s="357"/>
    </row>
    <row r="984" ht="18.75" spans="1:4">
      <c r="A984" s="358" t="s">
        <v>90</v>
      </c>
      <c r="B984" s="359"/>
      <c r="C984" s="359"/>
      <c r="D984" s="357"/>
    </row>
    <row r="985" ht="18.75" spans="1:4">
      <c r="A985" s="358" t="s">
        <v>91</v>
      </c>
      <c r="B985" s="359"/>
      <c r="C985" s="359"/>
      <c r="D985" s="357"/>
    </row>
    <row r="986" ht="18.75" spans="1:4">
      <c r="A986" s="358" t="s">
        <v>92</v>
      </c>
      <c r="B986" s="359"/>
      <c r="C986" s="359"/>
      <c r="D986" s="357"/>
    </row>
    <row r="987" ht="18.75" spans="1:4">
      <c r="A987" s="358" t="s">
        <v>802</v>
      </c>
      <c r="B987" s="359"/>
      <c r="C987" s="359"/>
      <c r="D987" s="357"/>
    </row>
    <row r="988" ht="18.75" spans="1:4">
      <c r="A988" s="358" t="s">
        <v>817</v>
      </c>
      <c r="B988" s="359"/>
      <c r="C988" s="359"/>
      <c r="D988" s="357"/>
    </row>
    <row r="989" ht="18.75" spans="1:4">
      <c r="A989" s="358" t="s">
        <v>818</v>
      </c>
      <c r="B989" s="359"/>
      <c r="C989" s="359"/>
      <c r="D989" s="357"/>
    </row>
    <row r="990" ht="18.75" spans="1:4">
      <c r="A990" s="355" t="s">
        <v>819</v>
      </c>
      <c r="B990" s="361">
        <v>3600</v>
      </c>
      <c r="C990" s="361"/>
      <c r="D990" s="357">
        <f>(C990-B990)/B990</f>
        <v>-1</v>
      </c>
    </row>
    <row r="991" ht="37.5" spans="1:4">
      <c r="A991" s="358" t="s">
        <v>820</v>
      </c>
      <c r="B991" s="359"/>
      <c r="C991" s="359"/>
      <c r="D991" s="357"/>
    </row>
    <row r="992" ht="18.75" spans="1:4">
      <c r="A992" s="358" t="s">
        <v>821</v>
      </c>
      <c r="B992" s="359">
        <v>3600</v>
      </c>
      <c r="C992" s="359"/>
      <c r="D992" s="357">
        <f>(C992-B992)/B992</f>
        <v>-1</v>
      </c>
    </row>
    <row r="993" ht="37.5" spans="1:4">
      <c r="A993" s="358" t="s">
        <v>822</v>
      </c>
      <c r="B993" s="359"/>
      <c r="C993" s="359"/>
      <c r="D993" s="357"/>
    </row>
    <row r="994" ht="18.75" spans="1:4">
      <c r="A994" s="358" t="s">
        <v>823</v>
      </c>
      <c r="B994" s="359"/>
      <c r="C994" s="359"/>
      <c r="D994" s="357"/>
    </row>
    <row r="995" ht="18.75" spans="1:4">
      <c r="A995" s="355" t="s">
        <v>824</v>
      </c>
      <c r="B995" s="361"/>
      <c r="C995" s="361"/>
      <c r="D995" s="357"/>
    </row>
    <row r="996" ht="18.75" spans="1:4">
      <c r="A996" s="358" t="s">
        <v>825</v>
      </c>
      <c r="B996" s="362"/>
      <c r="C996" s="362"/>
      <c r="D996" s="357"/>
    </row>
    <row r="997" ht="18.75" spans="1:4">
      <c r="A997" s="358" t="s">
        <v>826</v>
      </c>
      <c r="B997" s="359"/>
      <c r="C997" s="359"/>
      <c r="D997" s="357"/>
    </row>
    <row r="998" ht="18.75" spans="1:4">
      <c r="A998" s="355" t="s">
        <v>228</v>
      </c>
      <c r="B998" s="361"/>
      <c r="C998" s="361"/>
      <c r="D998" s="357"/>
    </row>
    <row r="999" ht="18.75" spans="1:4">
      <c r="A999" s="355" t="s">
        <v>56</v>
      </c>
      <c r="B999" s="361">
        <v>278</v>
      </c>
      <c r="C999" s="361">
        <v>60</v>
      </c>
      <c r="D999" s="357">
        <f>(C999-B999)/B999</f>
        <v>-0.784172661870504</v>
      </c>
    </row>
    <row r="1000" ht="18.75" spans="1:4">
      <c r="A1000" s="355" t="s">
        <v>827</v>
      </c>
      <c r="B1000" s="361"/>
      <c r="C1000" s="361"/>
      <c r="D1000" s="357"/>
    </row>
    <row r="1001" ht="18.75" spans="1:4">
      <c r="A1001" s="358" t="s">
        <v>90</v>
      </c>
      <c r="B1001" s="359"/>
      <c r="C1001" s="359"/>
      <c r="D1001" s="357"/>
    </row>
    <row r="1002" ht="18.75" spans="1:4">
      <c r="A1002" s="358" t="s">
        <v>91</v>
      </c>
      <c r="B1002" s="359"/>
      <c r="C1002" s="359"/>
      <c r="D1002" s="357"/>
    </row>
    <row r="1003" ht="18.75" spans="1:4">
      <c r="A1003" s="358" t="s">
        <v>92</v>
      </c>
      <c r="B1003" s="359"/>
      <c r="C1003" s="359"/>
      <c r="D1003" s="357"/>
    </row>
    <row r="1004" ht="18.75" spans="1:4">
      <c r="A1004" s="358" t="s">
        <v>828</v>
      </c>
      <c r="B1004" s="359"/>
      <c r="C1004" s="359"/>
      <c r="D1004" s="357"/>
    </row>
    <row r="1005" ht="18.75" spans="1:4">
      <c r="A1005" s="358" t="s">
        <v>829</v>
      </c>
      <c r="B1005" s="359"/>
      <c r="C1005" s="359"/>
      <c r="D1005" s="357"/>
    </row>
    <row r="1006" ht="18.75" spans="1:4">
      <c r="A1006" s="358" t="s">
        <v>830</v>
      </c>
      <c r="B1006" s="359"/>
      <c r="C1006" s="359"/>
      <c r="D1006" s="357"/>
    </row>
    <row r="1007" ht="18.75" spans="1:4">
      <c r="A1007" s="358" t="s">
        <v>831</v>
      </c>
      <c r="B1007" s="362"/>
      <c r="C1007" s="362"/>
      <c r="D1007" s="357"/>
    </row>
    <row r="1008" ht="18.75" spans="1:4">
      <c r="A1008" s="358" t="s">
        <v>832</v>
      </c>
      <c r="B1008" s="359"/>
      <c r="C1008" s="359"/>
      <c r="D1008" s="357"/>
    </row>
    <row r="1009" ht="18.75" spans="1:4">
      <c r="A1009" s="358" t="s">
        <v>833</v>
      </c>
      <c r="B1009" s="359"/>
      <c r="C1009" s="359"/>
      <c r="D1009" s="357"/>
    </row>
    <row r="1010" ht="18.75" spans="1:4">
      <c r="A1010" s="355" t="s">
        <v>834</v>
      </c>
      <c r="B1010" s="361">
        <v>254</v>
      </c>
      <c r="C1010" s="361"/>
      <c r="D1010" s="357">
        <f>(C1010-B1010)/B1010</f>
        <v>-1</v>
      </c>
    </row>
    <row r="1011" ht="18.75" spans="1:4">
      <c r="A1011" s="358" t="s">
        <v>90</v>
      </c>
      <c r="B1011" s="359">
        <v>247</v>
      </c>
      <c r="C1011" s="359"/>
      <c r="D1011" s="357">
        <f>(C1011-B1011)/B1011</f>
        <v>-1</v>
      </c>
    </row>
    <row r="1012" ht="18.75" spans="1:4">
      <c r="A1012" s="358" t="s">
        <v>91</v>
      </c>
      <c r="B1012" s="359"/>
      <c r="C1012" s="359"/>
      <c r="D1012" s="357"/>
    </row>
    <row r="1013" ht="18.75" spans="1:4">
      <c r="A1013" s="358" t="s">
        <v>92</v>
      </c>
      <c r="B1013" s="359"/>
      <c r="C1013" s="359"/>
      <c r="D1013" s="357"/>
    </row>
    <row r="1014" ht="18.75" spans="1:4">
      <c r="A1014" s="358" t="s">
        <v>835</v>
      </c>
      <c r="B1014" s="359"/>
      <c r="C1014" s="359"/>
      <c r="D1014" s="357"/>
    </row>
    <row r="1015" ht="18.75" spans="1:4">
      <c r="A1015" s="358" t="s">
        <v>836</v>
      </c>
      <c r="B1015" s="359"/>
      <c r="C1015" s="359"/>
      <c r="D1015" s="357"/>
    </row>
    <row r="1016" ht="18.75" spans="1:4">
      <c r="A1016" s="358" t="s">
        <v>837</v>
      </c>
      <c r="B1016" s="359"/>
      <c r="C1016" s="359"/>
      <c r="D1016" s="357"/>
    </row>
    <row r="1017" ht="37.5" spans="1:4">
      <c r="A1017" s="358" t="s">
        <v>838</v>
      </c>
      <c r="B1017" s="362"/>
      <c r="C1017" s="362"/>
      <c r="D1017" s="357"/>
    </row>
    <row r="1018" ht="18.75" spans="1:4">
      <c r="A1018" s="358" t="s">
        <v>839</v>
      </c>
      <c r="B1018" s="359"/>
      <c r="C1018" s="359"/>
      <c r="D1018" s="357"/>
    </row>
    <row r="1019" ht="18.75" spans="1:4">
      <c r="A1019" s="358" t="s">
        <v>840</v>
      </c>
      <c r="B1019" s="359"/>
      <c r="C1019" s="359"/>
      <c r="D1019" s="357"/>
    </row>
    <row r="1020" ht="18.75" spans="1:4">
      <c r="A1020" s="358" t="s">
        <v>841</v>
      </c>
      <c r="B1020" s="359"/>
      <c r="C1020" s="359"/>
      <c r="D1020" s="357"/>
    </row>
    <row r="1021" ht="18.75" spans="1:4">
      <c r="A1021" s="358" t="s">
        <v>842</v>
      </c>
      <c r="B1021" s="359"/>
      <c r="C1021" s="359"/>
      <c r="D1021" s="357"/>
    </row>
    <row r="1022" ht="18.75" spans="1:4">
      <c r="A1022" s="358" t="s">
        <v>843</v>
      </c>
      <c r="B1022" s="362"/>
      <c r="C1022" s="362"/>
      <c r="D1022" s="357"/>
    </row>
    <row r="1023" ht="18.75" spans="1:4">
      <c r="A1023" s="358" t="s">
        <v>844</v>
      </c>
      <c r="B1023" s="359"/>
      <c r="C1023" s="359"/>
      <c r="D1023" s="357"/>
    </row>
    <row r="1024" ht="18.75" spans="1:4">
      <c r="A1024" s="358" t="s">
        <v>845</v>
      </c>
      <c r="B1024" s="359"/>
      <c r="C1024" s="359"/>
      <c r="D1024" s="357"/>
    </row>
    <row r="1025" ht="18.75" spans="1:4">
      <c r="A1025" s="358" t="s">
        <v>846</v>
      </c>
      <c r="B1025" s="359">
        <v>7</v>
      </c>
      <c r="C1025" s="359"/>
      <c r="D1025" s="357">
        <f>(C1025-B1025)/B1025</f>
        <v>-1</v>
      </c>
    </row>
    <row r="1026" ht="18.75" spans="1:4">
      <c r="A1026" s="355" t="s">
        <v>847</v>
      </c>
      <c r="B1026" s="361"/>
      <c r="C1026" s="361"/>
      <c r="D1026" s="357"/>
    </row>
    <row r="1027" ht="18.75" spans="1:4">
      <c r="A1027" s="358" t="s">
        <v>90</v>
      </c>
      <c r="B1027" s="359"/>
      <c r="C1027" s="359"/>
      <c r="D1027" s="357"/>
    </row>
    <row r="1028" ht="18.75" spans="1:4">
      <c r="A1028" s="358" t="s">
        <v>91</v>
      </c>
      <c r="B1028" s="359"/>
      <c r="C1028" s="359"/>
      <c r="D1028" s="357"/>
    </row>
    <row r="1029" ht="18.75" spans="1:4">
      <c r="A1029" s="358" t="s">
        <v>92</v>
      </c>
      <c r="B1029" s="362"/>
      <c r="C1029" s="362"/>
      <c r="D1029" s="357"/>
    </row>
    <row r="1030" ht="18.75" spans="1:4">
      <c r="A1030" s="358" t="s">
        <v>848</v>
      </c>
      <c r="B1030" s="359"/>
      <c r="C1030" s="359"/>
      <c r="D1030" s="357"/>
    </row>
    <row r="1031" ht="18.75" spans="1:4">
      <c r="A1031" s="355" t="s">
        <v>849</v>
      </c>
      <c r="B1031" s="361">
        <v>3</v>
      </c>
      <c r="C1031" s="361">
        <v>60</v>
      </c>
      <c r="D1031" s="357">
        <f>(C1031-B1031)/B1031</f>
        <v>19</v>
      </c>
    </row>
    <row r="1032" ht="18.75" spans="1:4">
      <c r="A1032" s="358" t="s">
        <v>90</v>
      </c>
      <c r="B1032" s="359"/>
      <c r="C1032" s="359"/>
      <c r="D1032" s="357"/>
    </row>
    <row r="1033" ht="18.75" spans="1:4">
      <c r="A1033" s="358" t="s">
        <v>91</v>
      </c>
      <c r="B1033" s="359"/>
      <c r="C1033" s="359"/>
      <c r="D1033" s="357"/>
    </row>
    <row r="1034" ht="18.75" spans="1:4">
      <c r="A1034" s="358" t="s">
        <v>92</v>
      </c>
      <c r="B1034" s="362"/>
      <c r="C1034" s="362"/>
      <c r="D1034" s="357"/>
    </row>
    <row r="1035" ht="18.75" spans="1:4">
      <c r="A1035" s="358" t="s">
        <v>850</v>
      </c>
      <c r="B1035" s="359"/>
      <c r="C1035" s="359"/>
      <c r="D1035" s="357"/>
    </row>
    <row r="1036" ht="18.75" spans="1:4">
      <c r="A1036" s="358" t="s">
        <v>851</v>
      </c>
      <c r="B1036" s="359"/>
      <c r="C1036" s="359"/>
      <c r="D1036" s="357"/>
    </row>
    <row r="1037" ht="18.75" spans="1:4">
      <c r="A1037" s="358" t="s">
        <v>852</v>
      </c>
      <c r="B1037" s="362"/>
      <c r="C1037" s="362"/>
      <c r="D1037" s="357"/>
    </row>
    <row r="1038" ht="18.75" spans="1:4">
      <c r="A1038" s="358" t="s">
        <v>853</v>
      </c>
      <c r="B1038" s="362">
        <v>3</v>
      </c>
      <c r="C1038" s="362">
        <v>3</v>
      </c>
      <c r="D1038" s="357"/>
    </row>
    <row r="1039" ht="37.5" spans="1:4">
      <c r="A1039" s="358" t="s">
        <v>854</v>
      </c>
      <c r="B1039" s="359"/>
      <c r="C1039" s="359"/>
      <c r="D1039" s="357"/>
    </row>
    <row r="1040" ht="18.75" spans="1:4">
      <c r="A1040" s="358" t="s">
        <v>855</v>
      </c>
      <c r="B1040" s="359"/>
      <c r="C1040" s="359">
        <v>57</v>
      </c>
      <c r="D1040" s="357"/>
    </row>
    <row r="1041" ht="18.75" spans="1:4">
      <c r="A1041" s="358" t="s">
        <v>856</v>
      </c>
      <c r="B1041" s="359"/>
      <c r="C1041" s="359"/>
      <c r="D1041" s="357"/>
    </row>
    <row r="1042" ht="18.75" spans="1:4">
      <c r="A1042" s="358" t="s">
        <v>802</v>
      </c>
      <c r="B1042" s="359"/>
      <c r="C1042" s="359"/>
      <c r="D1042" s="357"/>
    </row>
    <row r="1043" ht="18.75" spans="1:4">
      <c r="A1043" s="358" t="s">
        <v>857</v>
      </c>
      <c r="B1043" s="359"/>
      <c r="C1043" s="359"/>
      <c r="D1043" s="357"/>
    </row>
    <row r="1044" ht="18.75" spans="1:4">
      <c r="A1044" s="358" t="s">
        <v>858</v>
      </c>
      <c r="B1044" s="359"/>
      <c r="C1044" s="359"/>
      <c r="D1044" s="357"/>
    </row>
    <row r="1045" ht="18.75" spans="1:4">
      <c r="A1045" s="355" t="s">
        <v>859</v>
      </c>
      <c r="B1045" s="361"/>
      <c r="C1045" s="361"/>
      <c r="D1045" s="357"/>
    </row>
    <row r="1046" ht="18.75" spans="1:4">
      <c r="A1046" s="358" t="s">
        <v>90</v>
      </c>
      <c r="B1046" s="359"/>
      <c r="C1046" s="359"/>
      <c r="D1046" s="357"/>
    </row>
    <row r="1047" ht="18.75" spans="1:4">
      <c r="A1047" s="358" t="s">
        <v>91</v>
      </c>
      <c r="B1047" s="359"/>
      <c r="C1047" s="359"/>
      <c r="D1047" s="357"/>
    </row>
    <row r="1048" ht="18.75" spans="1:4">
      <c r="A1048" s="358" t="s">
        <v>92</v>
      </c>
      <c r="B1048" s="362"/>
      <c r="C1048" s="362"/>
      <c r="D1048" s="357"/>
    </row>
    <row r="1049" ht="18.75" spans="1:4">
      <c r="A1049" s="358" t="s">
        <v>860</v>
      </c>
      <c r="B1049" s="359"/>
      <c r="C1049" s="359"/>
      <c r="D1049" s="357"/>
    </row>
    <row r="1050" ht="18.75" spans="1:4">
      <c r="A1050" s="358" t="s">
        <v>861</v>
      </c>
      <c r="B1050" s="359"/>
      <c r="C1050" s="359"/>
      <c r="D1050" s="357"/>
    </row>
    <row r="1051" ht="18.75" spans="1:4">
      <c r="A1051" s="358" t="s">
        <v>862</v>
      </c>
      <c r="B1051" s="359"/>
      <c r="C1051" s="359"/>
      <c r="D1051" s="357"/>
    </row>
    <row r="1052" ht="18.75" spans="1:4">
      <c r="A1052" s="355" t="s">
        <v>863</v>
      </c>
      <c r="B1052" s="361">
        <v>21</v>
      </c>
      <c r="C1052" s="361"/>
      <c r="D1052" s="357">
        <f>(C1052-B1052)/B1052</f>
        <v>-1</v>
      </c>
    </row>
    <row r="1053" ht="18.75" spans="1:4">
      <c r="A1053" s="358" t="s">
        <v>90</v>
      </c>
      <c r="B1053" s="359"/>
      <c r="C1053" s="359"/>
      <c r="D1053" s="357"/>
    </row>
    <row r="1054" ht="18.75" spans="1:4">
      <c r="A1054" s="358" t="s">
        <v>91</v>
      </c>
      <c r="B1054" s="359"/>
      <c r="C1054" s="359"/>
      <c r="D1054" s="357"/>
    </row>
    <row r="1055" ht="18.75" spans="1:4">
      <c r="A1055" s="358" t="s">
        <v>92</v>
      </c>
      <c r="B1055" s="359"/>
      <c r="C1055" s="359"/>
      <c r="D1055" s="357"/>
    </row>
    <row r="1056" ht="18.75" spans="1:4">
      <c r="A1056" s="358" t="s">
        <v>864</v>
      </c>
      <c r="B1056" s="359"/>
      <c r="C1056" s="359"/>
      <c r="D1056" s="357"/>
    </row>
    <row r="1057" ht="18.75" spans="1:4">
      <c r="A1057" s="358" t="s">
        <v>865</v>
      </c>
      <c r="B1057" s="359">
        <v>21</v>
      </c>
      <c r="C1057" s="359"/>
      <c r="D1057" s="357">
        <f>(C1057-B1057)/B1057</f>
        <v>-1</v>
      </c>
    </row>
    <row r="1058" ht="18.75" spans="1:4">
      <c r="A1058" s="358" t="s">
        <v>866</v>
      </c>
      <c r="B1058" s="359"/>
      <c r="C1058" s="359"/>
      <c r="D1058" s="357"/>
    </row>
    <row r="1059" ht="18.75" spans="1:4">
      <c r="A1059" s="355" t="s">
        <v>867</v>
      </c>
      <c r="B1059" s="361"/>
      <c r="C1059" s="361"/>
      <c r="D1059" s="357"/>
    </row>
    <row r="1060" ht="18.75" spans="1:4">
      <c r="A1060" s="358" t="s">
        <v>868</v>
      </c>
      <c r="B1060" s="359"/>
      <c r="C1060" s="359"/>
      <c r="D1060" s="357"/>
    </row>
    <row r="1061" ht="18.75" spans="1:4">
      <c r="A1061" s="358" t="s">
        <v>869</v>
      </c>
      <c r="B1061" s="359"/>
      <c r="C1061" s="359"/>
      <c r="D1061" s="357"/>
    </row>
    <row r="1062" ht="18.75" spans="1:4">
      <c r="A1062" s="358" t="s">
        <v>870</v>
      </c>
      <c r="B1062" s="359"/>
      <c r="C1062" s="359"/>
      <c r="D1062" s="357"/>
    </row>
    <row r="1063" ht="37.5" spans="1:4">
      <c r="A1063" s="358" t="s">
        <v>871</v>
      </c>
      <c r="B1063" s="359"/>
      <c r="C1063" s="359"/>
      <c r="D1063" s="357"/>
    </row>
    <row r="1064" ht="18.75" spans="1:4">
      <c r="A1064" s="358" t="s">
        <v>872</v>
      </c>
      <c r="B1064" s="362"/>
      <c r="C1064" s="362"/>
      <c r="D1064" s="357"/>
    </row>
    <row r="1065" ht="18.75" spans="1:4">
      <c r="A1065" s="355" t="s">
        <v>228</v>
      </c>
      <c r="B1065" s="356"/>
      <c r="C1065" s="356"/>
      <c r="D1065" s="357"/>
    </row>
    <row r="1066" ht="18.75" spans="1:4">
      <c r="A1066" s="355" t="s">
        <v>57</v>
      </c>
      <c r="B1066" s="361">
        <v>277</v>
      </c>
      <c r="C1066" s="361">
        <v>289</v>
      </c>
      <c r="D1066" s="357">
        <f>(C1066-B1066)/B1066</f>
        <v>0.0433212996389892</v>
      </c>
    </row>
    <row r="1067" ht="18.75" spans="1:4">
      <c r="A1067" s="355" t="s">
        <v>873</v>
      </c>
      <c r="B1067" s="361">
        <v>250</v>
      </c>
      <c r="C1067" s="361">
        <v>286</v>
      </c>
      <c r="D1067" s="357">
        <f>(C1067-B1067)/B1067</f>
        <v>0.144</v>
      </c>
    </row>
    <row r="1068" ht="18.75" spans="1:4">
      <c r="A1068" s="358" t="s">
        <v>90</v>
      </c>
      <c r="B1068" s="359">
        <v>230</v>
      </c>
      <c r="C1068" s="359">
        <v>224</v>
      </c>
      <c r="D1068" s="357">
        <f>(C1068-B1068)/B1068</f>
        <v>-0.0260869565217391</v>
      </c>
    </row>
    <row r="1069" ht="18.75" spans="1:4">
      <c r="A1069" s="358" t="s">
        <v>91</v>
      </c>
      <c r="B1069" s="359">
        <v>8</v>
      </c>
      <c r="C1069" s="359">
        <v>15</v>
      </c>
      <c r="D1069" s="357">
        <f>(C1069-B1069)/B1069</f>
        <v>0.875</v>
      </c>
    </row>
    <row r="1070" ht="18.75" spans="1:4">
      <c r="A1070" s="358" t="s">
        <v>92</v>
      </c>
      <c r="B1070" s="362"/>
      <c r="C1070" s="362"/>
      <c r="D1070" s="357"/>
    </row>
    <row r="1071" ht="18.75" spans="1:4">
      <c r="A1071" s="358" t="s">
        <v>874</v>
      </c>
      <c r="B1071" s="359"/>
      <c r="C1071" s="359"/>
      <c r="D1071" s="357"/>
    </row>
    <row r="1072" ht="18.75" spans="1:4">
      <c r="A1072" s="358" t="s">
        <v>875</v>
      </c>
      <c r="B1072" s="359"/>
      <c r="C1072" s="359"/>
      <c r="D1072" s="357"/>
    </row>
    <row r="1073" ht="18.75" spans="1:4">
      <c r="A1073" s="358" t="s">
        <v>876</v>
      </c>
      <c r="B1073" s="359"/>
      <c r="C1073" s="359">
        <v>24</v>
      </c>
      <c r="D1073" s="357"/>
    </row>
    <row r="1074" ht="18.75" spans="1:4">
      <c r="A1074" s="358" t="s">
        <v>877</v>
      </c>
      <c r="B1074" s="359"/>
      <c r="C1074" s="359"/>
      <c r="D1074" s="357"/>
    </row>
    <row r="1075" ht="18.75" spans="1:4">
      <c r="A1075" s="358" t="s">
        <v>99</v>
      </c>
      <c r="B1075" s="359"/>
      <c r="C1075" s="359"/>
      <c r="D1075" s="357"/>
    </row>
    <row r="1076" ht="18.75" spans="1:4">
      <c r="A1076" s="358" t="s">
        <v>878</v>
      </c>
      <c r="B1076" s="359">
        <v>12</v>
      </c>
      <c r="C1076" s="359">
        <v>23</v>
      </c>
      <c r="D1076" s="357">
        <f>(C1076-B1076)/B1076</f>
        <v>0.916666666666667</v>
      </c>
    </row>
    <row r="1077" ht="18.75" spans="1:4">
      <c r="A1077" s="355" t="s">
        <v>879</v>
      </c>
      <c r="B1077" s="361">
        <v>27</v>
      </c>
      <c r="C1077" s="361">
        <v>3</v>
      </c>
      <c r="D1077" s="357">
        <f>(C1077-B1077)/B1077</f>
        <v>-0.888888888888889</v>
      </c>
    </row>
    <row r="1078" ht="18.75" spans="1:4">
      <c r="A1078" s="358" t="s">
        <v>90</v>
      </c>
      <c r="B1078" s="359">
        <v>27</v>
      </c>
      <c r="C1078" s="359"/>
      <c r="D1078" s="357">
        <f>(C1078-B1078)/B1078</f>
        <v>-1</v>
      </c>
    </row>
    <row r="1079" ht="18.75" spans="1:4">
      <c r="A1079" s="358" t="s">
        <v>91</v>
      </c>
      <c r="B1079" s="359"/>
      <c r="C1079" s="359"/>
      <c r="D1079" s="357"/>
    </row>
    <row r="1080" ht="18.75" spans="1:4">
      <c r="A1080" s="358" t="s">
        <v>92</v>
      </c>
      <c r="B1080" s="359"/>
      <c r="C1080" s="359"/>
      <c r="D1080" s="357"/>
    </row>
    <row r="1081" ht="18.75" spans="1:4">
      <c r="A1081" s="358" t="s">
        <v>880</v>
      </c>
      <c r="B1081" s="359"/>
      <c r="C1081" s="359"/>
      <c r="D1081" s="357"/>
    </row>
    <row r="1082" ht="18.75" spans="1:4">
      <c r="A1082" s="358" t="s">
        <v>881</v>
      </c>
      <c r="B1082" s="359"/>
      <c r="C1082" s="359">
        <v>3</v>
      </c>
      <c r="D1082" s="357"/>
    </row>
    <row r="1083" ht="18.75" spans="1:4">
      <c r="A1083" s="355" t="s">
        <v>882</v>
      </c>
      <c r="B1083" s="361"/>
      <c r="C1083" s="361"/>
      <c r="D1083" s="357"/>
    </row>
    <row r="1084" ht="18.75" spans="1:4">
      <c r="A1084" s="358" t="s">
        <v>883</v>
      </c>
      <c r="B1084" s="362"/>
      <c r="C1084" s="362"/>
      <c r="D1084" s="357"/>
    </row>
    <row r="1085" ht="18.75" spans="1:4">
      <c r="A1085" s="358" t="s">
        <v>884</v>
      </c>
      <c r="B1085" s="359"/>
      <c r="C1085" s="359"/>
      <c r="D1085" s="357"/>
    </row>
    <row r="1086" ht="18.75" spans="1:4">
      <c r="A1086" s="355" t="s">
        <v>228</v>
      </c>
      <c r="B1086" s="361"/>
      <c r="C1086" s="361"/>
      <c r="D1086" s="357"/>
    </row>
    <row r="1087" ht="18.75" spans="1:4">
      <c r="A1087" s="355" t="s">
        <v>58</v>
      </c>
      <c r="B1087" s="361"/>
      <c r="C1087" s="361"/>
      <c r="D1087" s="357"/>
    </row>
    <row r="1088" ht="18.75" spans="1:4">
      <c r="A1088" s="355" t="s">
        <v>885</v>
      </c>
      <c r="B1088" s="361"/>
      <c r="C1088" s="361"/>
      <c r="D1088" s="357"/>
    </row>
    <row r="1089" ht="18.75" spans="1:4">
      <c r="A1089" s="365" t="s">
        <v>90</v>
      </c>
      <c r="B1089" s="359"/>
      <c r="C1089" s="359"/>
      <c r="D1089" s="357"/>
    </row>
    <row r="1090" ht="18.75" spans="1:4">
      <c r="A1090" s="358" t="s">
        <v>91</v>
      </c>
      <c r="B1090" s="359"/>
      <c r="C1090" s="359"/>
      <c r="D1090" s="357"/>
    </row>
    <row r="1091" ht="18.75" spans="1:4">
      <c r="A1091" s="358" t="s">
        <v>92</v>
      </c>
      <c r="B1091" s="359"/>
      <c r="C1091" s="359"/>
      <c r="D1091" s="357"/>
    </row>
    <row r="1092" ht="18.75" spans="1:4">
      <c r="A1092" s="358" t="s">
        <v>886</v>
      </c>
      <c r="B1092" s="359"/>
      <c r="C1092" s="359"/>
      <c r="D1092" s="357"/>
    </row>
    <row r="1093" ht="18.75" spans="1:4">
      <c r="A1093" s="358" t="s">
        <v>99</v>
      </c>
      <c r="B1093" s="359"/>
      <c r="C1093" s="359"/>
      <c r="D1093" s="357"/>
    </row>
    <row r="1094" ht="18.75" spans="1:4">
      <c r="A1094" s="358" t="s">
        <v>887</v>
      </c>
      <c r="B1094" s="362"/>
      <c r="C1094" s="362"/>
      <c r="D1094" s="357"/>
    </row>
    <row r="1095" ht="18.75" spans="1:4">
      <c r="A1095" s="355" t="s">
        <v>888</v>
      </c>
      <c r="B1095" s="356"/>
      <c r="C1095" s="356"/>
      <c r="D1095" s="357"/>
    </row>
    <row r="1096" ht="18.75" spans="1:4">
      <c r="A1096" s="358" t="s">
        <v>889</v>
      </c>
      <c r="B1096" s="362"/>
      <c r="C1096" s="362"/>
      <c r="D1096" s="357"/>
    </row>
    <row r="1097" ht="18.75" spans="1:4">
      <c r="A1097" s="358" t="s">
        <v>890</v>
      </c>
      <c r="B1097" s="362"/>
      <c r="C1097" s="362"/>
      <c r="D1097" s="357"/>
    </row>
    <row r="1098" ht="18.75" spans="1:4">
      <c r="A1098" s="358" t="s">
        <v>891</v>
      </c>
      <c r="B1098" s="362"/>
      <c r="C1098" s="362"/>
      <c r="D1098" s="357"/>
    </row>
    <row r="1099" ht="18.75" spans="1:4">
      <c r="A1099" s="358" t="s">
        <v>892</v>
      </c>
      <c r="B1099" s="362"/>
      <c r="C1099" s="362"/>
      <c r="D1099" s="357"/>
    </row>
    <row r="1100" ht="18.75" spans="1:4">
      <c r="A1100" s="358" t="s">
        <v>893</v>
      </c>
      <c r="B1100" s="362"/>
      <c r="C1100" s="362"/>
      <c r="D1100" s="357"/>
    </row>
    <row r="1101" ht="18.75" spans="1:4">
      <c r="A1101" s="358" t="s">
        <v>894</v>
      </c>
      <c r="B1101" s="362"/>
      <c r="C1101" s="362"/>
      <c r="D1101" s="357"/>
    </row>
    <row r="1102" ht="18.75" spans="1:4">
      <c r="A1102" s="358" t="s">
        <v>895</v>
      </c>
      <c r="B1102" s="362"/>
      <c r="C1102" s="362"/>
      <c r="D1102" s="357"/>
    </row>
    <row r="1103" ht="18.75" spans="1:4">
      <c r="A1103" s="358" t="s">
        <v>896</v>
      </c>
      <c r="B1103" s="362"/>
      <c r="C1103" s="362"/>
      <c r="D1103" s="357"/>
    </row>
    <row r="1104" ht="18.75" spans="1:4">
      <c r="A1104" s="358" t="s">
        <v>897</v>
      </c>
      <c r="B1104" s="362"/>
      <c r="C1104" s="362"/>
      <c r="D1104" s="357"/>
    </row>
    <row r="1105" ht="18.75" spans="1:4">
      <c r="A1105" s="355" t="s">
        <v>898</v>
      </c>
      <c r="B1105" s="361"/>
      <c r="C1105" s="361"/>
      <c r="D1105" s="357"/>
    </row>
    <row r="1106" ht="18.75" spans="1:4">
      <c r="A1106" s="358" t="s">
        <v>899</v>
      </c>
      <c r="B1106" s="359"/>
      <c r="C1106" s="359"/>
      <c r="D1106" s="357"/>
    </row>
    <row r="1107" ht="18.75" spans="1:4">
      <c r="A1107" s="358" t="s">
        <v>900</v>
      </c>
      <c r="B1107" s="359"/>
      <c r="C1107" s="359"/>
      <c r="D1107" s="357"/>
    </row>
    <row r="1108" ht="18.75" spans="1:4">
      <c r="A1108" s="358" t="s">
        <v>901</v>
      </c>
      <c r="B1108" s="359"/>
      <c r="C1108" s="359"/>
      <c r="D1108" s="357"/>
    </row>
    <row r="1109" ht="18.75" spans="1:4">
      <c r="A1109" s="358" t="s">
        <v>902</v>
      </c>
      <c r="B1109" s="359"/>
      <c r="C1109" s="359"/>
      <c r="D1109" s="357"/>
    </row>
    <row r="1110" ht="18.75" spans="1:4">
      <c r="A1110" s="358" t="s">
        <v>903</v>
      </c>
      <c r="B1110" s="359"/>
      <c r="C1110" s="359"/>
      <c r="D1110" s="357"/>
    </row>
    <row r="1111" ht="18.75" spans="1:4">
      <c r="A1111" s="355" t="s">
        <v>904</v>
      </c>
      <c r="B1111" s="361"/>
      <c r="C1111" s="361"/>
      <c r="D1111" s="357"/>
    </row>
    <row r="1112" ht="18.75" spans="1:4">
      <c r="A1112" s="358" t="s">
        <v>905</v>
      </c>
      <c r="B1112" s="359"/>
      <c r="C1112" s="359"/>
      <c r="D1112" s="357"/>
    </row>
    <row r="1113" ht="18.75" spans="1:4">
      <c r="A1113" s="358" t="s">
        <v>906</v>
      </c>
      <c r="B1113" s="359"/>
      <c r="C1113" s="359"/>
      <c r="D1113" s="357"/>
    </row>
    <row r="1114" ht="18.75" spans="1:4">
      <c r="A1114" s="355" t="s">
        <v>907</v>
      </c>
      <c r="B1114" s="356"/>
      <c r="C1114" s="356"/>
      <c r="D1114" s="357"/>
    </row>
    <row r="1115" ht="18.75" spans="1:4">
      <c r="A1115" s="355" t="s">
        <v>59</v>
      </c>
      <c r="B1115" s="361"/>
      <c r="C1115" s="361"/>
      <c r="D1115" s="357"/>
    </row>
    <row r="1116" ht="18.75" spans="1:4">
      <c r="A1116" s="355" t="s">
        <v>908</v>
      </c>
      <c r="B1116" s="361"/>
      <c r="C1116" s="361"/>
      <c r="D1116" s="357"/>
    </row>
    <row r="1117" ht="18.75" spans="1:4">
      <c r="A1117" s="355" t="s">
        <v>909</v>
      </c>
      <c r="B1117" s="361"/>
      <c r="C1117" s="361"/>
      <c r="D1117" s="357"/>
    </row>
    <row r="1118" ht="18.75" spans="1:4">
      <c r="A1118" s="355" t="s">
        <v>910</v>
      </c>
      <c r="B1118" s="361"/>
      <c r="C1118" s="361"/>
      <c r="D1118" s="357"/>
    </row>
    <row r="1119" ht="18.75" spans="1:4">
      <c r="A1119" s="355" t="s">
        <v>911</v>
      </c>
      <c r="B1119" s="361"/>
      <c r="C1119" s="361"/>
      <c r="D1119" s="357"/>
    </row>
    <row r="1120" ht="18.75" spans="1:4">
      <c r="A1120" s="355" t="s">
        <v>912</v>
      </c>
      <c r="B1120" s="361"/>
      <c r="C1120" s="361"/>
      <c r="D1120" s="357"/>
    </row>
    <row r="1121" ht="18.75" spans="1:4">
      <c r="A1121" s="355" t="s">
        <v>913</v>
      </c>
      <c r="B1121" s="356"/>
      <c r="C1121" s="356"/>
      <c r="D1121" s="357"/>
    </row>
    <row r="1122" ht="18.75" spans="1:4">
      <c r="A1122" s="355" t="s">
        <v>914</v>
      </c>
      <c r="B1122" s="361"/>
      <c r="C1122" s="361"/>
      <c r="D1122" s="357"/>
    </row>
    <row r="1123" ht="18.75" spans="1:4">
      <c r="A1123" s="355" t="s">
        <v>915</v>
      </c>
      <c r="B1123" s="361"/>
      <c r="C1123" s="361"/>
      <c r="D1123" s="357"/>
    </row>
    <row r="1124" ht="18.75" spans="1:4">
      <c r="A1124" s="355" t="s">
        <v>916</v>
      </c>
      <c r="B1124" s="361"/>
      <c r="C1124" s="361"/>
      <c r="D1124" s="357"/>
    </row>
    <row r="1125" ht="18.75" spans="1:4">
      <c r="A1125" s="355" t="s">
        <v>60</v>
      </c>
      <c r="B1125" s="361">
        <v>1540</v>
      </c>
      <c r="C1125" s="361">
        <v>1171</v>
      </c>
      <c r="D1125" s="357">
        <f>(C1125-B1125)/B1125</f>
        <v>-0.23961038961039</v>
      </c>
    </row>
    <row r="1126" ht="18.75" spans="1:4">
      <c r="A1126" s="355" t="s">
        <v>917</v>
      </c>
      <c r="B1126" s="361">
        <v>51</v>
      </c>
      <c r="C1126" s="361">
        <v>1150</v>
      </c>
      <c r="D1126" s="357">
        <f>(C1126-B1126)/B1126</f>
        <v>21.5490196078431</v>
      </c>
    </row>
    <row r="1127" ht="18.75" spans="1:4">
      <c r="A1127" s="358" t="s">
        <v>90</v>
      </c>
      <c r="B1127" s="359">
        <v>16</v>
      </c>
      <c r="C1127" s="359">
        <v>976</v>
      </c>
      <c r="D1127" s="357">
        <f>(C1127-B1127)/B1127</f>
        <v>60</v>
      </c>
    </row>
    <row r="1128" ht="18.75" spans="1:4">
      <c r="A1128" s="358" t="s">
        <v>91</v>
      </c>
      <c r="B1128" s="362"/>
      <c r="C1128" s="362">
        <v>60</v>
      </c>
      <c r="D1128" s="357"/>
    </row>
    <row r="1129" ht="18.75" spans="1:4">
      <c r="A1129" s="358" t="s">
        <v>92</v>
      </c>
      <c r="B1129" s="362"/>
      <c r="C1129" s="362"/>
      <c r="D1129" s="357"/>
    </row>
    <row r="1130" ht="18.75" spans="1:4">
      <c r="A1130" s="358" t="s">
        <v>918</v>
      </c>
      <c r="B1130" s="359">
        <v>278</v>
      </c>
      <c r="C1130" s="359"/>
      <c r="D1130" s="357">
        <f>(C1130-B1130)/B1130</f>
        <v>-1</v>
      </c>
    </row>
    <row r="1131" ht="18.75" spans="1:4">
      <c r="A1131" s="358" t="s">
        <v>919</v>
      </c>
      <c r="B1131" s="359">
        <v>19</v>
      </c>
      <c r="C1131" s="359"/>
      <c r="D1131" s="357">
        <f>(C1131-B1131)/B1131</f>
        <v>-1</v>
      </c>
    </row>
    <row r="1132" ht="18.75" spans="1:4">
      <c r="A1132" s="358" t="s">
        <v>920</v>
      </c>
      <c r="B1132" s="359"/>
      <c r="C1132" s="359"/>
      <c r="D1132" s="357"/>
    </row>
    <row r="1133" ht="18.75" spans="1:4">
      <c r="A1133" s="358" t="s">
        <v>921</v>
      </c>
      <c r="B1133" s="359"/>
      <c r="C1133" s="359"/>
      <c r="D1133" s="357"/>
    </row>
    <row r="1134" ht="18.75" spans="1:4">
      <c r="A1134" s="358" t="s">
        <v>922</v>
      </c>
      <c r="B1134" s="359">
        <v>33</v>
      </c>
      <c r="C1134" s="359">
        <v>72</v>
      </c>
      <c r="D1134" s="357">
        <f>(C1134-B1134)/B1134</f>
        <v>1.18181818181818</v>
      </c>
    </row>
    <row r="1135" ht="18.75" spans="1:4">
      <c r="A1135" s="358" t="s">
        <v>923</v>
      </c>
      <c r="B1135" s="359">
        <v>920</v>
      </c>
      <c r="C1135" s="359"/>
      <c r="D1135" s="357">
        <f>(C1135-B1135)/B1135</f>
        <v>-1</v>
      </c>
    </row>
    <row r="1136" ht="18.75" spans="1:4">
      <c r="A1136" s="358" t="s">
        <v>924</v>
      </c>
      <c r="B1136" s="359"/>
      <c r="C1136" s="359">
        <v>31</v>
      </c>
      <c r="D1136" s="357"/>
    </row>
    <row r="1137" ht="18.75" spans="1:4">
      <c r="A1137" s="358" t="s">
        <v>925</v>
      </c>
      <c r="B1137" s="362"/>
      <c r="C1137" s="362">
        <v>5</v>
      </c>
      <c r="D1137" s="357"/>
    </row>
    <row r="1138" ht="18.75" spans="1:4">
      <c r="A1138" s="358" t="s">
        <v>926</v>
      </c>
      <c r="B1138" s="359"/>
      <c r="C1138" s="359"/>
      <c r="D1138" s="357"/>
    </row>
    <row r="1139" ht="18.75" spans="1:4">
      <c r="A1139" s="358" t="s">
        <v>927</v>
      </c>
      <c r="B1139" s="359"/>
      <c r="C1139" s="359"/>
      <c r="D1139" s="357"/>
    </row>
    <row r="1140" ht="18.75" spans="1:4">
      <c r="A1140" s="358" t="s">
        <v>928</v>
      </c>
      <c r="B1140" s="359"/>
      <c r="C1140" s="359"/>
      <c r="D1140" s="357"/>
    </row>
    <row r="1141" ht="18.75" spans="1:4">
      <c r="A1141" s="358" t="s">
        <v>929</v>
      </c>
      <c r="B1141" s="359"/>
      <c r="C1141" s="359"/>
      <c r="D1141" s="357"/>
    </row>
    <row r="1142" ht="18.75" spans="1:4">
      <c r="A1142" s="358" t="s">
        <v>930</v>
      </c>
      <c r="B1142" s="359"/>
      <c r="C1142" s="359"/>
      <c r="D1142" s="357"/>
    </row>
    <row r="1143" ht="18.75" spans="1:4">
      <c r="A1143" s="358" t="s">
        <v>931</v>
      </c>
      <c r="B1143" s="359"/>
      <c r="C1143" s="359"/>
      <c r="D1143" s="357"/>
    </row>
    <row r="1144" ht="18.75" spans="1:4">
      <c r="A1144" s="358" t="s">
        <v>932</v>
      </c>
      <c r="B1144" s="359"/>
      <c r="C1144" s="359"/>
      <c r="D1144" s="357"/>
    </row>
    <row r="1145" ht="18.75" spans="1:4">
      <c r="A1145" s="358" t="s">
        <v>933</v>
      </c>
      <c r="B1145" s="359"/>
      <c r="C1145" s="359"/>
      <c r="D1145" s="357"/>
    </row>
    <row r="1146" ht="18.75" spans="1:4">
      <c r="A1146" s="358" t="s">
        <v>934</v>
      </c>
      <c r="B1146" s="359"/>
      <c r="C1146" s="359"/>
      <c r="D1146" s="357"/>
    </row>
    <row r="1147" ht="18.75" spans="1:4">
      <c r="A1147" s="358" t="s">
        <v>935</v>
      </c>
      <c r="B1147" s="359"/>
      <c r="C1147" s="359"/>
      <c r="D1147" s="357"/>
    </row>
    <row r="1148" ht="18.75" spans="1:4">
      <c r="A1148" s="358" t="s">
        <v>936</v>
      </c>
      <c r="B1148" s="359"/>
      <c r="C1148" s="359"/>
      <c r="D1148" s="357"/>
    </row>
    <row r="1149" ht="18.75" spans="1:4">
      <c r="A1149" s="358" t="s">
        <v>937</v>
      </c>
      <c r="B1149" s="359"/>
      <c r="C1149" s="359"/>
      <c r="D1149" s="357"/>
    </row>
    <row r="1150" ht="18.75" spans="1:4">
      <c r="A1150" s="358" t="s">
        <v>938</v>
      </c>
      <c r="B1150" s="359"/>
      <c r="C1150" s="359"/>
      <c r="D1150" s="357"/>
    </row>
    <row r="1151" ht="18.75" spans="1:4">
      <c r="A1151" s="358" t="s">
        <v>99</v>
      </c>
      <c r="B1151" s="359"/>
      <c r="C1151" s="359"/>
      <c r="D1151" s="357"/>
    </row>
    <row r="1152" ht="18.75" spans="1:4">
      <c r="A1152" s="358" t="s">
        <v>939</v>
      </c>
      <c r="B1152" s="359">
        <v>203</v>
      </c>
      <c r="C1152" s="359"/>
      <c r="D1152" s="357">
        <f>(C1152-B1152)/B1152</f>
        <v>-1</v>
      </c>
    </row>
    <row r="1153" ht="18.75" spans="1:4">
      <c r="A1153" s="355" t="s">
        <v>940</v>
      </c>
      <c r="B1153" s="361">
        <v>20</v>
      </c>
      <c r="C1153" s="361">
        <v>21</v>
      </c>
      <c r="D1153" s="357">
        <f>(C1153-B1153)/B1153</f>
        <v>0.05</v>
      </c>
    </row>
    <row r="1154" ht="18.75" spans="1:4">
      <c r="A1154" s="358" t="s">
        <v>90</v>
      </c>
      <c r="B1154" s="359"/>
      <c r="C1154" s="359"/>
      <c r="D1154" s="357"/>
    </row>
    <row r="1155" ht="18.75" spans="1:4">
      <c r="A1155" s="358" t="s">
        <v>91</v>
      </c>
      <c r="B1155" s="359"/>
      <c r="C1155" s="359">
        <v>21</v>
      </c>
      <c r="D1155" s="357"/>
    </row>
    <row r="1156" ht="18.75" spans="1:4">
      <c r="A1156" s="358" t="s">
        <v>92</v>
      </c>
      <c r="B1156" s="359"/>
      <c r="C1156" s="359"/>
      <c r="D1156" s="357"/>
    </row>
    <row r="1157" ht="18.75" spans="1:4">
      <c r="A1157" s="358" t="s">
        <v>941</v>
      </c>
      <c r="B1157" s="359"/>
      <c r="C1157" s="359"/>
      <c r="D1157" s="357"/>
    </row>
    <row r="1158" ht="18.75" spans="1:4">
      <c r="A1158" s="358" t="s">
        <v>942</v>
      </c>
      <c r="B1158" s="359"/>
      <c r="C1158" s="359"/>
      <c r="D1158" s="357"/>
    </row>
    <row r="1159" ht="18.75" spans="1:4">
      <c r="A1159" s="358" t="s">
        <v>943</v>
      </c>
      <c r="B1159" s="359"/>
      <c r="C1159" s="359"/>
      <c r="D1159" s="357"/>
    </row>
    <row r="1160" ht="18.75" spans="1:4">
      <c r="A1160" s="358" t="s">
        <v>944</v>
      </c>
      <c r="B1160" s="362"/>
      <c r="C1160" s="362"/>
      <c r="D1160" s="357"/>
    </row>
    <row r="1161" ht="18.75" spans="1:4">
      <c r="A1161" s="358" t="s">
        <v>945</v>
      </c>
      <c r="B1161" s="362">
        <v>20</v>
      </c>
      <c r="C1161" s="362"/>
      <c r="D1161" s="357">
        <f>(C1161-B1161)/B1161</f>
        <v>-1</v>
      </c>
    </row>
    <row r="1162" ht="18.75" spans="1:4">
      <c r="A1162" s="358" t="s">
        <v>946</v>
      </c>
      <c r="B1162" s="359"/>
      <c r="C1162" s="359"/>
      <c r="D1162" s="357"/>
    </row>
    <row r="1163" ht="18.75" spans="1:4">
      <c r="A1163" s="358" t="s">
        <v>947</v>
      </c>
      <c r="B1163" s="359"/>
      <c r="C1163" s="359"/>
      <c r="D1163" s="357"/>
    </row>
    <row r="1164" ht="18.75" spans="1:4">
      <c r="A1164" s="358" t="s">
        <v>948</v>
      </c>
      <c r="B1164" s="359"/>
      <c r="C1164" s="359"/>
      <c r="D1164" s="357"/>
    </row>
    <row r="1165" ht="18.75" spans="1:4">
      <c r="A1165" s="358" t="s">
        <v>949</v>
      </c>
      <c r="B1165" s="359"/>
      <c r="C1165" s="359"/>
      <c r="D1165" s="357"/>
    </row>
    <row r="1166" ht="18.75" spans="1:4">
      <c r="A1166" s="358" t="s">
        <v>950</v>
      </c>
      <c r="B1166" s="359"/>
      <c r="C1166" s="359"/>
      <c r="D1166" s="357"/>
    </row>
    <row r="1167" ht="18.75" spans="1:4">
      <c r="A1167" s="358" t="s">
        <v>951</v>
      </c>
      <c r="B1167" s="359"/>
      <c r="C1167" s="359"/>
      <c r="D1167" s="357"/>
    </row>
    <row r="1168" ht="18.75" spans="1:4">
      <c r="A1168" s="355" t="s">
        <v>952</v>
      </c>
      <c r="B1168" s="361"/>
      <c r="C1168" s="361"/>
      <c r="D1168" s="357"/>
    </row>
    <row r="1169" ht="18.75" spans="1:4">
      <c r="A1169" s="355" t="s">
        <v>228</v>
      </c>
      <c r="B1169" s="361"/>
      <c r="C1169" s="361"/>
      <c r="D1169" s="357"/>
    </row>
    <row r="1170" ht="18.75" spans="1:4">
      <c r="A1170" s="355" t="s">
        <v>61</v>
      </c>
      <c r="B1170" s="361">
        <v>5640</v>
      </c>
      <c r="C1170" s="361">
        <v>12010</v>
      </c>
      <c r="D1170" s="357">
        <f>(C1170-B1170)/B1170</f>
        <v>1.12943262411348</v>
      </c>
    </row>
    <row r="1171" ht="18.75" spans="1:4">
      <c r="A1171" s="355" t="s">
        <v>953</v>
      </c>
      <c r="B1171" s="361">
        <v>1380</v>
      </c>
      <c r="C1171" s="361">
        <v>7610</v>
      </c>
      <c r="D1171" s="357">
        <f>(C1171-B1171)/B1171</f>
        <v>4.51449275362319</v>
      </c>
    </row>
    <row r="1172" ht="18.75" spans="1:4">
      <c r="A1172" s="358" t="s">
        <v>954</v>
      </c>
      <c r="B1172" s="359"/>
      <c r="C1172" s="359"/>
      <c r="D1172" s="357"/>
    </row>
    <row r="1173" ht="18.75" spans="1:4">
      <c r="A1173" s="358" t="s">
        <v>955</v>
      </c>
      <c r="B1173" s="359"/>
      <c r="C1173" s="359"/>
      <c r="D1173" s="357"/>
    </row>
    <row r="1174" ht="18.75" spans="1:4">
      <c r="A1174" s="358" t="s">
        <v>956</v>
      </c>
      <c r="B1174" s="359">
        <v>618</v>
      </c>
      <c r="C1174" s="359"/>
      <c r="D1174" s="357">
        <f>(C1174-B1174)/B1174</f>
        <v>-1</v>
      </c>
    </row>
    <row r="1175" ht="18.75" spans="1:4">
      <c r="A1175" s="358" t="s">
        <v>957</v>
      </c>
      <c r="B1175" s="359"/>
      <c r="C1175" s="359"/>
      <c r="D1175" s="357"/>
    </row>
    <row r="1176" ht="18.75" spans="1:4">
      <c r="A1176" s="358" t="s">
        <v>958</v>
      </c>
      <c r="B1176" s="359">
        <v>762</v>
      </c>
      <c r="C1176" s="359">
        <v>270</v>
      </c>
      <c r="D1176" s="357">
        <f>(C1176-B1176)/B1176</f>
        <v>-0.645669291338583</v>
      </c>
    </row>
    <row r="1177" ht="18.75" spans="1:4">
      <c r="A1177" s="358" t="s">
        <v>959</v>
      </c>
      <c r="B1177" s="359"/>
      <c r="C1177" s="359"/>
      <c r="D1177" s="357"/>
    </row>
    <row r="1178" ht="18.75" spans="1:4">
      <c r="A1178" s="358" t="s">
        <v>960</v>
      </c>
      <c r="B1178" s="359"/>
      <c r="C1178" s="359"/>
      <c r="D1178" s="357"/>
    </row>
    <row r="1179" ht="18.75" spans="1:4">
      <c r="A1179" s="358" t="s">
        <v>961</v>
      </c>
      <c r="B1179" s="359"/>
      <c r="C1179" s="359"/>
      <c r="D1179" s="357"/>
    </row>
    <row r="1180" ht="18.75" spans="1:4">
      <c r="A1180" s="358" t="s">
        <v>962</v>
      </c>
      <c r="B1180" s="359"/>
      <c r="C1180" s="359"/>
      <c r="D1180" s="357"/>
    </row>
    <row r="1181" ht="18.75" spans="1:4">
      <c r="A1181" s="358" t="s">
        <v>963</v>
      </c>
      <c r="B1181" s="359"/>
      <c r="C1181" s="359">
        <v>7340</v>
      </c>
      <c r="D1181" s="357"/>
    </row>
    <row r="1182" ht="18.75" spans="1:4">
      <c r="A1182" s="355" t="s">
        <v>964</v>
      </c>
      <c r="B1182" s="361">
        <v>4260</v>
      </c>
      <c r="C1182" s="361">
        <v>4400</v>
      </c>
      <c r="D1182" s="357">
        <f>(C1182-B1182)/B1182</f>
        <v>0.0328638497652582</v>
      </c>
    </row>
    <row r="1183" ht="18.75" spans="1:4">
      <c r="A1183" s="358" t="s">
        <v>965</v>
      </c>
      <c r="B1183" s="359">
        <v>4260</v>
      </c>
      <c r="C1183" s="359">
        <v>4400</v>
      </c>
      <c r="D1183" s="357">
        <f>(C1183-B1183)/B1183</f>
        <v>0.0328638497652582</v>
      </c>
    </row>
    <row r="1184" ht="18.75" spans="1:4">
      <c r="A1184" s="358" t="s">
        <v>966</v>
      </c>
      <c r="B1184" s="362"/>
      <c r="C1184" s="362"/>
      <c r="D1184" s="357"/>
    </row>
    <row r="1185" ht="18.75" spans="1:4">
      <c r="A1185" s="358" t="s">
        <v>967</v>
      </c>
      <c r="B1185" s="359"/>
      <c r="C1185" s="359"/>
      <c r="D1185" s="357"/>
    </row>
    <row r="1186" ht="18.75" spans="1:4">
      <c r="A1186" s="355" t="s">
        <v>968</v>
      </c>
      <c r="B1186" s="361"/>
      <c r="C1186" s="361"/>
      <c r="D1186" s="357"/>
    </row>
    <row r="1187" ht="18.75" spans="1:4">
      <c r="A1187" s="358" t="s">
        <v>969</v>
      </c>
      <c r="B1187" s="359"/>
      <c r="C1187" s="359"/>
      <c r="D1187" s="357"/>
    </row>
    <row r="1188" ht="18.75" spans="1:4">
      <c r="A1188" s="358" t="s">
        <v>970</v>
      </c>
      <c r="B1188" s="359"/>
      <c r="C1188" s="359"/>
      <c r="D1188" s="357"/>
    </row>
    <row r="1189" ht="18.75" spans="1:4">
      <c r="A1189" s="358" t="s">
        <v>971</v>
      </c>
      <c r="B1189" s="359"/>
      <c r="C1189" s="359"/>
      <c r="D1189" s="357"/>
    </row>
    <row r="1190" ht="18.75" spans="1:4">
      <c r="A1190" s="355" t="s">
        <v>228</v>
      </c>
      <c r="B1190" s="361"/>
      <c r="C1190" s="361"/>
      <c r="D1190" s="357"/>
    </row>
    <row r="1191" ht="18.75" spans="1:4">
      <c r="A1191" s="355" t="s">
        <v>62</v>
      </c>
      <c r="B1191" s="361">
        <v>152</v>
      </c>
      <c r="C1191" s="361">
        <v>175</v>
      </c>
      <c r="D1191" s="357">
        <f>(C1191-B1191)/B1191</f>
        <v>0.151315789473684</v>
      </c>
    </row>
    <row r="1192" ht="18.75" spans="1:4">
      <c r="A1192" s="355" t="s">
        <v>972</v>
      </c>
      <c r="B1192" s="361">
        <v>152</v>
      </c>
      <c r="C1192" s="361">
        <v>175</v>
      </c>
      <c r="D1192" s="357">
        <f>(C1192-B1192)/B1192</f>
        <v>0.151315789473684</v>
      </c>
    </row>
    <row r="1193" ht="18.75" spans="1:4">
      <c r="A1193" s="358" t="s">
        <v>90</v>
      </c>
      <c r="B1193" s="359"/>
      <c r="C1193" s="359"/>
      <c r="D1193" s="357"/>
    </row>
    <row r="1194" ht="18.75" spans="1:4">
      <c r="A1194" s="358" t="s">
        <v>91</v>
      </c>
      <c r="B1194" s="359"/>
      <c r="C1194" s="359">
        <v>8</v>
      </c>
      <c r="D1194" s="357"/>
    </row>
    <row r="1195" ht="18.75" spans="1:4">
      <c r="A1195" s="358" t="s">
        <v>92</v>
      </c>
      <c r="B1195" s="359"/>
      <c r="C1195" s="359"/>
      <c r="D1195" s="357"/>
    </row>
    <row r="1196" ht="18.75" spans="1:4">
      <c r="A1196" s="358" t="s">
        <v>973</v>
      </c>
      <c r="B1196" s="359"/>
      <c r="C1196" s="359"/>
      <c r="D1196" s="357"/>
    </row>
    <row r="1197" ht="18.75" spans="1:4">
      <c r="A1197" s="358" t="s">
        <v>974</v>
      </c>
      <c r="B1197" s="359"/>
      <c r="C1197" s="359"/>
      <c r="D1197" s="357"/>
    </row>
    <row r="1198" ht="18.75" spans="1:4">
      <c r="A1198" s="358" t="s">
        <v>975</v>
      </c>
      <c r="B1198" s="359"/>
      <c r="C1198" s="359"/>
      <c r="D1198" s="357"/>
    </row>
    <row r="1199" ht="18.75" spans="1:4">
      <c r="A1199" s="358" t="s">
        <v>976</v>
      </c>
      <c r="B1199" s="359"/>
      <c r="C1199" s="359"/>
      <c r="D1199" s="357"/>
    </row>
    <row r="1200" ht="18.75" spans="1:4">
      <c r="A1200" s="358" t="s">
        <v>977</v>
      </c>
      <c r="B1200" s="359"/>
      <c r="C1200" s="359">
        <v>4</v>
      </c>
      <c r="D1200" s="357"/>
    </row>
    <row r="1201" ht="18.75" spans="1:4">
      <c r="A1201" s="358" t="s">
        <v>978</v>
      </c>
      <c r="B1201" s="359"/>
      <c r="C1201" s="359"/>
      <c r="D1201" s="357"/>
    </row>
    <row r="1202" ht="18.75" spans="1:4">
      <c r="A1202" s="358" t="s">
        <v>979</v>
      </c>
      <c r="B1202" s="359"/>
      <c r="C1202" s="359"/>
      <c r="D1202" s="357"/>
    </row>
    <row r="1203" ht="18.75" spans="1:4">
      <c r="A1203" s="358" t="s">
        <v>980</v>
      </c>
      <c r="B1203" s="359">
        <v>152</v>
      </c>
      <c r="C1203" s="359">
        <v>163</v>
      </c>
      <c r="D1203" s="357">
        <f>(C1203-B1203)/B1203</f>
        <v>0.0723684210526316</v>
      </c>
    </row>
    <row r="1204" ht="18.75" spans="1:4">
      <c r="A1204" s="358" t="s">
        <v>981</v>
      </c>
      <c r="B1204" s="359"/>
      <c r="C1204" s="359"/>
      <c r="D1204" s="357"/>
    </row>
    <row r="1205" ht="18.75" spans="1:4">
      <c r="A1205" s="358" t="s">
        <v>99</v>
      </c>
      <c r="B1205" s="362"/>
      <c r="C1205" s="362"/>
      <c r="D1205" s="357"/>
    </row>
    <row r="1206" ht="18.75" spans="1:4">
      <c r="A1206" s="358" t="s">
        <v>982</v>
      </c>
      <c r="B1206" s="359"/>
      <c r="C1206" s="359"/>
      <c r="D1206" s="357"/>
    </row>
    <row r="1207" ht="18.75" spans="1:4">
      <c r="A1207" s="355" t="s">
        <v>983</v>
      </c>
      <c r="B1207" s="361"/>
      <c r="C1207" s="361"/>
      <c r="D1207" s="357"/>
    </row>
    <row r="1208" ht="18.75" spans="1:4">
      <c r="A1208" s="358" t="s">
        <v>90</v>
      </c>
      <c r="B1208" s="359"/>
      <c r="C1208" s="359"/>
      <c r="D1208" s="357"/>
    </row>
    <row r="1209" ht="18.75" spans="1:4">
      <c r="A1209" s="358" t="s">
        <v>91</v>
      </c>
      <c r="B1209" s="359"/>
      <c r="C1209" s="359"/>
      <c r="D1209" s="357"/>
    </row>
    <row r="1210" ht="18.75" spans="1:4">
      <c r="A1210" s="358" t="s">
        <v>92</v>
      </c>
      <c r="B1210" s="359"/>
      <c r="C1210" s="359"/>
      <c r="D1210" s="357"/>
    </row>
    <row r="1211" ht="18.75" spans="1:4">
      <c r="A1211" s="358" t="s">
        <v>984</v>
      </c>
      <c r="B1211" s="359"/>
      <c r="C1211" s="359"/>
      <c r="D1211" s="357"/>
    </row>
    <row r="1212" ht="18.75" spans="1:4">
      <c r="A1212" s="358" t="s">
        <v>985</v>
      </c>
      <c r="B1212" s="359"/>
      <c r="C1212" s="359"/>
      <c r="D1212" s="357"/>
    </row>
    <row r="1213" ht="18.75" spans="1:4">
      <c r="A1213" s="358" t="s">
        <v>986</v>
      </c>
      <c r="B1213" s="359"/>
      <c r="C1213" s="359"/>
      <c r="D1213" s="357"/>
    </row>
    <row r="1214" ht="18.75" spans="1:4">
      <c r="A1214" s="358" t="s">
        <v>987</v>
      </c>
      <c r="B1214" s="362"/>
      <c r="C1214" s="362"/>
      <c r="D1214" s="357"/>
    </row>
    <row r="1215" ht="18.75" spans="1:4">
      <c r="A1215" s="358" t="s">
        <v>988</v>
      </c>
      <c r="B1215" s="359"/>
      <c r="C1215" s="359"/>
      <c r="D1215" s="357"/>
    </row>
    <row r="1216" ht="18.75" spans="1:4">
      <c r="A1216" s="358" t="s">
        <v>989</v>
      </c>
      <c r="B1216" s="359"/>
      <c r="C1216" s="359"/>
      <c r="D1216" s="357"/>
    </row>
    <row r="1217" ht="18.75" spans="1:4">
      <c r="A1217" s="358" t="s">
        <v>990</v>
      </c>
      <c r="B1217" s="359"/>
      <c r="C1217" s="359"/>
      <c r="D1217" s="357"/>
    </row>
    <row r="1218" ht="18.75" spans="1:4">
      <c r="A1218" s="358" t="s">
        <v>991</v>
      </c>
      <c r="B1218" s="359"/>
      <c r="C1218" s="359"/>
      <c r="D1218" s="357"/>
    </row>
    <row r="1219" ht="18.75" spans="1:4">
      <c r="A1219" s="358" t="s">
        <v>99</v>
      </c>
      <c r="B1219" s="359"/>
      <c r="C1219" s="359"/>
      <c r="D1219" s="357"/>
    </row>
    <row r="1220" ht="18.75" spans="1:4">
      <c r="A1220" s="358" t="s">
        <v>992</v>
      </c>
      <c r="B1220" s="359"/>
      <c r="C1220" s="359"/>
      <c r="D1220" s="357"/>
    </row>
    <row r="1221" ht="18.75" spans="1:4">
      <c r="A1221" s="355" t="s">
        <v>993</v>
      </c>
      <c r="B1221" s="361"/>
      <c r="C1221" s="361"/>
      <c r="D1221" s="357"/>
    </row>
    <row r="1222" ht="18.75" spans="1:4">
      <c r="A1222" s="358" t="s">
        <v>994</v>
      </c>
      <c r="B1222" s="359"/>
      <c r="C1222" s="359"/>
      <c r="D1222" s="357"/>
    </row>
    <row r="1223" ht="18.75" spans="1:4">
      <c r="A1223" s="358" t="s">
        <v>995</v>
      </c>
      <c r="B1223" s="359"/>
      <c r="C1223" s="359"/>
      <c r="D1223" s="357"/>
    </row>
    <row r="1224" ht="18.75" spans="1:4">
      <c r="A1224" s="358" t="s">
        <v>996</v>
      </c>
      <c r="B1224" s="359"/>
      <c r="C1224" s="359"/>
      <c r="D1224" s="357"/>
    </row>
    <row r="1225" ht="18.75" spans="1:4">
      <c r="A1225" s="358" t="s">
        <v>997</v>
      </c>
      <c r="B1225" s="359"/>
      <c r="C1225" s="359"/>
      <c r="D1225" s="357"/>
    </row>
    <row r="1226" ht="18.75" spans="1:4">
      <c r="A1226" s="355" t="s">
        <v>998</v>
      </c>
      <c r="B1226" s="361"/>
      <c r="C1226" s="361"/>
      <c r="D1226" s="357"/>
    </row>
    <row r="1227" ht="18.75" spans="1:4">
      <c r="A1227" s="358" t="s">
        <v>999</v>
      </c>
      <c r="B1227" s="362"/>
      <c r="C1227" s="362"/>
      <c r="D1227" s="357"/>
    </row>
    <row r="1228" ht="18.75" spans="1:4">
      <c r="A1228" s="358" t="s">
        <v>1000</v>
      </c>
      <c r="B1228" s="359"/>
      <c r="C1228" s="359"/>
      <c r="D1228" s="357"/>
    </row>
    <row r="1229" ht="18.75" spans="1:4">
      <c r="A1229" s="358" t="s">
        <v>1001</v>
      </c>
      <c r="B1229" s="359"/>
      <c r="C1229" s="359"/>
      <c r="D1229" s="357"/>
    </row>
    <row r="1230" ht="18.75" spans="1:4">
      <c r="A1230" s="358" t="s">
        <v>1002</v>
      </c>
      <c r="B1230" s="359"/>
      <c r="C1230" s="359"/>
      <c r="D1230" s="357"/>
    </row>
    <row r="1231" ht="18.75" spans="1:4">
      <c r="A1231" s="358" t="s">
        <v>1003</v>
      </c>
      <c r="B1231" s="359"/>
      <c r="C1231" s="359"/>
      <c r="D1231" s="357"/>
    </row>
    <row r="1232" ht="18.75" spans="1:4">
      <c r="A1232" s="355" t="s">
        <v>1004</v>
      </c>
      <c r="B1232" s="361"/>
      <c r="C1232" s="361"/>
      <c r="D1232" s="357"/>
    </row>
    <row r="1233" ht="18.75" spans="1:4">
      <c r="A1233" s="358" t="s">
        <v>1005</v>
      </c>
      <c r="B1233" s="359"/>
      <c r="C1233" s="359"/>
      <c r="D1233" s="357"/>
    </row>
    <row r="1234" ht="18.75" spans="1:4">
      <c r="A1234" s="358" t="s">
        <v>1006</v>
      </c>
      <c r="B1234" s="359"/>
      <c r="C1234" s="359"/>
      <c r="D1234" s="357"/>
    </row>
    <row r="1235" ht="18.75" spans="1:4">
      <c r="A1235" s="358" t="s">
        <v>1007</v>
      </c>
      <c r="B1235" s="359"/>
      <c r="C1235" s="359"/>
      <c r="D1235" s="357"/>
    </row>
    <row r="1236" ht="18.75" spans="1:4">
      <c r="A1236" s="358" t="s">
        <v>1008</v>
      </c>
      <c r="B1236" s="359"/>
      <c r="C1236" s="359"/>
      <c r="D1236" s="357"/>
    </row>
    <row r="1237" ht="18.75" spans="1:4">
      <c r="A1237" s="358" t="s">
        <v>1009</v>
      </c>
      <c r="B1237" s="359"/>
      <c r="C1237" s="359"/>
      <c r="D1237" s="357"/>
    </row>
    <row r="1238" ht="18.75" spans="1:4">
      <c r="A1238" s="358" t="s">
        <v>1010</v>
      </c>
      <c r="B1238" s="359"/>
      <c r="C1238" s="359"/>
      <c r="D1238" s="357"/>
    </row>
    <row r="1239" ht="18.75" spans="1:4">
      <c r="A1239" s="358" t="s">
        <v>1011</v>
      </c>
      <c r="B1239" s="359"/>
      <c r="C1239" s="359"/>
      <c r="D1239" s="357"/>
    </row>
    <row r="1240" ht="18.75" spans="1:4">
      <c r="A1240" s="358" t="s">
        <v>1012</v>
      </c>
      <c r="B1240" s="359"/>
      <c r="C1240" s="359"/>
      <c r="D1240" s="357"/>
    </row>
    <row r="1241" ht="18.75" spans="1:4">
      <c r="A1241" s="358" t="s">
        <v>1013</v>
      </c>
      <c r="B1241" s="359"/>
      <c r="C1241" s="359"/>
      <c r="D1241" s="357"/>
    </row>
    <row r="1242" ht="18.75" spans="1:4">
      <c r="A1242" s="358" t="s">
        <v>1014</v>
      </c>
      <c r="B1242" s="359"/>
      <c r="C1242" s="359"/>
      <c r="D1242" s="357"/>
    </row>
    <row r="1243" ht="18.75" spans="1:4">
      <c r="A1243" s="358" t="s">
        <v>1015</v>
      </c>
      <c r="B1243" s="362"/>
      <c r="C1243" s="362"/>
      <c r="D1243" s="357"/>
    </row>
    <row r="1244" ht="18.75" spans="1:4">
      <c r="A1244" s="355" t="s">
        <v>228</v>
      </c>
      <c r="B1244" s="356"/>
      <c r="C1244" s="356"/>
      <c r="D1244" s="357"/>
    </row>
    <row r="1245" ht="18.75" spans="1:4">
      <c r="A1245" s="355" t="s">
        <v>63</v>
      </c>
      <c r="B1245" s="356">
        <v>660</v>
      </c>
      <c r="C1245" s="356">
        <v>945</v>
      </c>
      <c r="D1245" s="357">
        <f>(C1245-B1245)/B1245</f>
        <v>0.431818181818182</v>
      </c>
    </row>
    <row r="1246" ht="18.75" spans="1:4">
      <c r="A1246" s="355" t="s">
        <v>1016</v>
      </c>
      <c r="B1246" s="361">
        <v>250</v>
      </c>
      <c r="C1246" s="361">
        <v>350</v>
      </c>
      <c r="D1246" s="357">
        <f>(C1246-B1246)/B1246</f>
        <v>0.4</v>
      </c>
    </row>
    <row r="1247" ht="18.75" spans="1:4">
      <c r="A1247" s="358" t="s">
        <v>90</v>
      </c>
      <c r="B1247" s="359"/>
      <c r="C1247" s="359">
        <v>318</v>
      </c>
      <c r="D1247" s="357"/>
    </row>
    <row r="1248" ht="18.75" spans="1:4">
      <c r="A1248" s="358" t="s">
        <v>91</v>
      </c>
      <c r="B1248" s="359"/>
      <c r="C1248" s="359"/>
      <c r="D1248" s="357"/>
    </row>
    <row r="1249" ht="18.75" spans="1:4">
      <c r="A1249" s="358" t="s">
        <v>92</v>
      </c>
      <c r="B1249" s="359"/>
      <c r="C1249" s="359"/>
      <c r="D1249" s="357"/>
    </row>
    <row r="1250" ht="18.75" spans="1:4">
      <c r="A1250" s="358" t="s">
        <v>1017</v>
      </c>
      <c r="B1250" s="359"/>
      <c r="C1250" s="359">
        <v>18</v>
      </c>
      <c r="D1250" s="357"/>
    </row>
    <row r="1251" ht="18.75" spans="1:4">
      <c r="A1251" s="358" t="s">
        <v>1018</v>
      </c>
      <c r="B1251" s="359"/>
      <c r="C1251" s="359"/>
      <c r="D1251" s="357"/>
    </row>
    <row r="1252" ht="18.75" spans="1:4">
      <c r="A1252" s="358" t="s">
        <v>1019</v>
      </c>
      <c r="B1252" s="359"/>
      <c r="C1252" s="359">
        <v>14</v>
      </c>
      <c r="D1252" s="357"/>
    </row>
    <row r="1253" ht="18.75" spans="1:4">
      <c r="A1253" s="358" t="s">
        <v>1020</v>
      </c>
      <c r="B1253" s="359"/>
      <c r="C1253" s="359"/>
      <c r="D1253" s="357"/>
    </row>
    <row r="1254" ht="18.75" spans="1:4">
      <c r="A1254" s="358" t="s">
        <v>1021</v>
      </c>
      <c r="B1254" s="362"/>
      <c r="C1254" s="362"/>
      <c r="D1254" s="357"/>
    </row>
    <row r="1255" ht="18.75" spans="1:4">
      <c r="A1255" s="358" t="s">
        <v>1022</v>
      </c>
      <c r="B1255" s="359"/>
      <c r="C1255" s="359"/>
      <c r="D1255" s="357"/>
    </row>
    <row r="1256" ht="18.75" spans="1:4">
      <c r="A1256" s="358" t="s">
        <v>99</v>
      </c>
      <c r="B1256" s="359"/>
      <c r="C1256" s="359"/>
      <c r="D1256" s="357"/>
    </row>
    <row r="1257" ht="18.75" spans="1:4">
      <c r="A1257" s="358" t="s">
        <v>1023</v>
      </c>
      <c r="B1257" s="359">
        <v>250</v>
      </c>
      <c r="C1257" s="359"/>
      <c r="D1257" s="357">
        <f>(C1257-B1257)/B1257</f>
        <v>-1</v>
      </c>
    </row>
    <row r="1258" ht="18.75" spans="1:4">
      <c r="A1258" s="355" t="s">
        <v>1024</v>
      </c>
      <c r="B1258" s="356">
        <v>260</v>
      </c>
      <c r="C1258" s="356">
        <v>50</v>
      </c>
      <c r="D1258" s="357">
        <f>(C1258-B1258)/B1258</f>
        <v>-0.807692307692308</v>
      </c>
    </row>
    <row r="1259" ht="18.75" spans="1:4">
      <c r="A1259" s="358" t="s">
        <v>90</v>
      </c>
      <c r="B1259" s="359"/>
      <c r="C1259" s="359"/>
      <c r="D1259" s="357"/>
    </row>
    <row r="1260" ht="18.75" spans="1:4">
      <c r="A1260" s="358" t="s">
        <v>91</v>
      </c>
      <c r="B1260" s="359"/>
      <c r="C1260" s="359"/>
      <c r="D1260" s="357"/>
    </row>
    <row r="1261" ht="18.75" spans="1:4">
      <c r="A1261" s="358" t="s">
        <v>92</v>
      </c>
      <c r="B1261" s="359"/>
      <c r="C1261" s="359"/>
      <c r="D1261" s="357"/>
    </row>
    <row r="1262" ht="18.75" spans="1:4">
      <c r="A1262" s="358" t="s">
        <v>1025</v>
      </c>
      <c r="B1262" s="362"/>
      <c r="C1262" s="362">
        <v>50</v>
      </c>
      <c r="D1262" s="357"/>
    </row>
    <row r="1263" ht="18.75" spans="1:4">
      <c r="A1263" s="358" t="s">
        <v>1026</v>
      </c>
      <c r="B1263" s="362">
        <v>260</v>
      </c>
      <c r="C1263" s="362"/>
      <c r="D1263" s="357">
        <f>(C1263-B1263)/B1263</f>
        <v>-1</v>
      </c>
    </row>
    <row r="1264" ht="18.75" spans="1:4">
      <c r="A1264" s="355" t="s">
        <v>1027</v>
      </c>
      <c r="B1264" s="361"/>
      <c r="C1264" s="361"/>
      <c r="D1264" s="357"/>
    </row>
    <row r="1265" ht="18.75" spans="1:4">
      <c r="A1265" s="358" t="s">
        <v>90</v>
      </c>
      <c r="B1265" s="359"/>
      <c r="C1265" s="359"/>
      <c r="D1265" s="357"/>
    </row>
    <row r="1266" ht="18.75" spans="1:4">
      <c r="A1266" s="358" t="s">
        <v>91</v>
      </c>
      <c r="B1266" s="359"/>
      <c r="C1266" s="359"/>
      <c r="D1266" s="357"/>
    </row>
    <row r="1267" ht="18.75" spans="1:4">
      <c r="A1267" s="358" t="s">
        <v>92</v>
      </c>
      <c r="B1267" s="359"/>
      <c r="C1267" s="359"/>
      <c r="D1267" s="357"/>
    </row>
    <row r="1268" ht="18.75" spans="1:4">
      <c r="A1268" s="358" t="s">
        <v>1028</v>
      </c>
      <c r="B1268" s="359"/>
      <c r="C1268" s="359"/>
      <c r="D1268" s="357"/>
    </row>
    <row r="1269" ht="18.75" spans="1:4">
      <c r="A1269" s="358" t="s">
        <v>1029</v>
      </c>
      <c r="B1269" s="359"/>
      <c r="C1269" s="359"/>
      <c r="D1269" s="357"/>
    </row>
    <row r="1270" ht="18.75" spans="1:4">
      <c r="A1270" s="355" t="s">
        <v>1030</v>
      </c>
      <c r="B1270" s="361"/>
      <c r="C1270" s="361"/>
      <c r="D1270" s="357"/>
    </row>
    <row r="1271" ht="18.75" spans="1:4">
      <c r="A1271" s="358" t="s">
        <v>90</v>
      </c>
      <c r="B1271" s="359"/>
      <c r="C1271" s="359"/>
      <c r="D1271" s="357"/>
    </row>
    <row r="1272" ht="18.75" spans="1:4">
      <c r="A1272" s="358" t="s">
        <v>91</v>
      </c>
      <c r="B1272" s="359"/>
      <c r="C1272" s="359"/>
      <c r="D1272" s="357"/>
    </row>
    <row r="1273" ht="18.75" spans="1:4">
      <c r="A1273" s="358" t="s">
        <v>92</v>
      </c>
      <c r="B1273" s="359"/>
      <c r="C1273" s="359"/>
      <c r="D1273" s="357"/>
    </row>
    <row r="1274" ht="18.75" spans="1:4">
      <c r="A1274" s="358" t="s">
        <v>1031</v>
      </c>
      <c r="B1274" s="359"/>
      <c r="C1274" s="359"/>
      <c r="D1274" s="357"/>
    </row>
    <row r="1275" ht="18.75" spans="1:4">
      <c r="A1275" s="358" t="s">
        <v>1032</v>
      </c>
      <c r="B1275" s="359"/>
      <c r="C1275" s="359"/>
      <c r="D1275" s="357"/>
    </row>
    <row r="1276" ht="18.75" spans="1:4">
      <c r="A1276" s="358" t="s">
        <v>99</v>
      </c>
      <c r="B1276" s="359"/>
      <c r="C1276" s="359"/>
      <c r="D1276" s="357"/>
    </row>
    <row r="1277" ht="18.75" spans="1:4">
      <c r="A1277" s="358" t="s">
        <v>1033</v>
      </c>
      <c r="B1277" s="359"/>
      <c r="C1277" s="359"/>
      <c r="D1277" s="357"/>
    </row>
    <row r="1278" ht="18.75" spans="1:4">
      <c r="A1278" s="355" t="s">
        <v>1034</v>
      </c>
      <c r="B1278" s="356">
        <v>150</v>
      </c>
      <c r="C1278" s="356">
        <v>135</v>
      </c>
      <c r="D1278" s="357">
        <f>(C1278-B1278)/B1278</f>
        <v>-0.1</v>
      </c>
    </row>
    <row r="1279" ht="18.75" spans="1:4">
      <c r="A1279" s="358" t="s">
        <v>90</v>
      </c>
      <c r="B1279" s="359"/>
      <c r="C1279" s="359">
        <v>126</v>
      </c>
      <c r="D1279" s="357"/>
    </row>
    <row r="1280" ht="18.75" spans="1:4">
      <c r="A1280" s="358" t="s">
        <v>91</v>
      </c>
      <c r="B1280" s="359"/>
      <c r="C1280" s="359">
        <v>7</v>
      </c>
      <c r="D1280" s="357"/>
    </row>
    <row r="1281" ht="18.75" spans="1:4">
      <c r="A1281" s="358" t="s">
        <v>92</v>
      </c>
      <c r="B1281" s="359"/>
      <c r="C1281" s="359"/>
      <c r="D1281" s="357"/>
    </row>
    <row r="1282" ht="18.75" spans="1:4">
      <c r="A1282" s="358" t="s">
        <v>1035</v>
      </c>
      <c r="B1282" s="359"/>
      <c r="C1282" s="359"/>
      <c r="D1282" s="357"/>
    </row>
    <row r="1283" ht="18.75" spans="1:4">
      <c r="A1283" s="358" t="s">
        <v>1036</v>
      </c>
      <c r="B1283" s="359"/>
      <c r="C1283" s="359">
        <v>2</v>
      </c>
      <c r="D1283" s="357"/>
    </row>
    <row r="1284" ht="18.75" spans="1:4">
      <c r="A1284" s="358" t="s">
        <v>1037</v>
      </c>
      <c r="B1284" s="359"/>
      <c r="C1284" s="359"/>
      <c r="D1284" s="357"/>
    </row>
    <row r="1285" ht="18.75" spans="1:4">
      <c r="A1285" s="358" t="s">
        <v>1038</v>
      </c>
      <c r="B1285" s="359"/>
      <c r="C1285" s="359"/>
      <c r="D1285" s="357"/>
    </row>
    <row r="1286" ht="18.75" spans="1:4">
      <c r="A1286" s="358" t="s">
        <v>1039</v>
      </c>
      <c r="B1286" s="359"/>
      <c r="C1286" s="359"/>
      <c r="D1286" s="357"/>
    </row>
    <row r="1287" ht="18.75" spans="1:4">
      <c r="A1287" s="358" t="s">
        <v>1040</v>
      </c>
      <c r="B1287" s="359"/>
      <c r="C1287" s="359"/>
      <c r="D1287" s="357"/>
    </row>
    <row r="1288" ht="18.75" spans="1:4">
      <c r="A1288" s="358" t="s">
        <v>1041</v>
      </c>
      <c r="B1288" s="359"/>
      <c r="C1288" s="359"/>
      <c r="D1288" s="357"/>
    </row>
    <row r="1289" ht="18.75" spans="1:4">
      <c r="A1289" s="358" t="s">
        <v>1042</v>
      </c>
      <c r="B1289" s="359"/>
      <c r="C1289" s="359"/>
      <c r="D1289" s="357"/>
    </row>
    <row r="1290" ht="18.75" spans="1:4">
      <c r="A1290" s="358" t="s">
        <v>1043</v>
      </c>
      <c r="B1290" s="359">
        <v>150</v>
      </c>
      <c r="C1290" s="359">
        <v>15</v>
      </c>
      <c r="D1290" s="357">
        <f>(C1290-B1290)/B1290</f>
        <v>-0.9</v>
      </c>
    </row>
    <row r="1291" ht="18.75" spans="1:4">
      <c r="A1291" s="355" t="s">
        <v>1044</v>
      </c>
      <c r="B1291" s="361"/>
      <c r="C1291" s="361">
        <v>15</v>
      </c>
      <c r="D1291" s="357"/>
    </row>
    <row r="1292" ht="18.75" spans="1:4">
      <c r="A1292" s="358" t="s">
        <v>1045</v>
      </c>
      <c r="B1292" s="362"/>
      <c r="C1292" s="362"/>
      <c r="D1292" s="357"/>
    </row>
    <row r="1293" ht="18.75" spans="1:4">
      <c r="A1293" s="358" t="s">
        <v>1046</v>
      </c>
      <c r="B1293" s="359"/>
      <c r="C1293" s="359"/>
      <c r="D1293" s="357"/>
    </row>
    <row r="1294" ht="18.75" spans="1:4">
      <c r="A1294" s="358" t="s">
        <v>1047</v>
      </c>
      <c r="B1294" s="359"/>
      <c r="C1294" s="359"/>
      <c r="D1294" s="357"/>
    </row>
    <row r="1295" ht="18.75" spans="1:4">
      <c r="A1295" s="355" t="s">
        <v>1048</v>
      </c>
      <c r="B1295" s="361"/>
      <c r="C1295" s="361">
        <v>325</v>
      </c>
      <c r="D1295" s="357"/>
    </row>
    <row r="1296" ht="18.75" spans="1:4">
      <c r="A1296" s="358" t="s">
        <v>1049</v>
      </c>
      <c r="B1296" s="359"/>
      <c r="C1296" s="359"/>
      <c r="D1296" s="357"/>
    </row>
    <row r="1297" ht="18.75" spans="1:4">
      <c r="A1297" s="358" t="s">
        <v>1050</v>
      </c>
      <c r="B1297" s="359"/>
      <c r="C1297" s="359">
        <v>325</v>
      </c>
      <c r="D1297" s="357"/>
    </row>
    <row r="1298" ht="18.75" spans="1:4">
      <c r="A1298" s="358" t="s">
        <v>1051</v>
      </c>
      <c r="B1298" s="362"/>
      <c r="C1298" s="362"/>
      <c r="D1298" s="357"/>
    </row>
    <row r="1299" ht="18.75" spans="1:4">
      <c r="A1299" s="358" t="s">
        <v>1052</v>
      </c>
      <c r="B1299" s="359"/>
      <c r="C1299" s="359"/>
      <c r="D1299" s="357"/>
    </row>
    <row r="1300" ht="18.75" spans="1:4">
      <c r="A1300" s="358" t="s">
        <v>1053</v>
      </c>
      <c r="B1300" s="359"/>
      <c r="C1300" s="359"/>
      <c r="D1300" s="357"/>
    </row>
    <row r="1301" ht="18.75" spans="1:4">
      <c r="A1301" s="355" t="s">
        <v>1054</v>
      </c>
      <c r="B1301" s="361"/>
      <c r="C1301" s="361">
        <v>70</v>
      </c>
      <c r="D1301" s="357"/>
    </row>
    <row r="1302" ht="18.75" spans="1:4">
      <c r="A1302" s="355" t="s">
        <v>228</v>
      </c>
      <c r="B1302" s="361"/>
      <c r="C1302" s="361"/>
      <c r="D1302" s="357"/>
    </row>
    <row r="1303" ht="18.75" spans="1:4">
      <c r="A1303" s="355" t="s">
        <v>64</v>
      </c>
      <c r="B1303" s="361">
        <v>500</v>
      </c>
      <c r="C1303" s="361">
        <v>500</v>
      </c>
      <c r="D1303" s="357">
        <f>(C1303-B1303)/B1303</f>
        <v>0</v>
      </c>
    </row>
    <row r="1304" ht="18.75" spans="1:4">
      <c r="A1304" s="355" t="s">
        <v>65</v>
      </c>
      <c r="B1304" s="361">
        <v>1638</v>
      </c>
      <c r="C1304" s="361">
        <v>2161</v>
      </c>
      <c r="D1304" s="357">
        <f>(C1304-B1304)/B1304</f>
        <v>0.319291819291819</v>
      </c>
    </row>
    <row r="1305" ht="18.75" spans="1:4">
      <c r="A1305" s="355" t="s">
        <v>1055</v>
      </c>
      <c r="B1305" s="361"/>
      <c r="C1305" s="361"/>
      <c r="D1305" s="357"/>
    </row>
    <row r="1306" ht="18.75" spans="1:4">
      <c r="A1306" s="358" t="s">
        <v>1056</v>
      </c>
      <c r="B1306" s="359"/>
      <c r="C1306" s="359"/>
      <c r="D1306" s="357"/>
    </row>
    <row r="1307" ht="18.75" spans="1:4">
      <c r="A1307" s="358" t="s">
        <v>1057</v>
      </c>
      <c r="B1307" s="359"/>
      <c r="C1307" s="359"/>
      <c r="D1307" s="357"/>
    </row>
    <row r="1308" ht="18.75" spans="1:4">
      <c r="A1308" s="358" t="s">
        <v>1058</v>
      </c>
      <c r="B1308" s="359"/>
      <c r="C1308" s="359"/>
      <c r="D1308" s="357"/>
    </row>
    <row r="1309" ht="18.75" spans="1:4">
      <c r="A1309" s="358" t="s">
        <v>1059</v>
      </c>
      <c r="B1309" s="359">
        <v>1638</v>
      </c>
      <c r="C1309" s="359">
        <v>2161</v>
      </c>
      <c r="D1309" s="357">
        <f>(C1309-B1309)/B1309</f>
        <v>0.319291819291819</v>
      </c>
    </row>
    <row r="1310" ht="18.75" spans="1:4">
      <c r="A1310" s="355" t="s">
        <v>66</v>
      </c>
      <c r="B1310" s="361"/>
      <c r="C1310" s="361"/>
      <c r="D1310" s="357"/>
    </row>
    <row r="1311" ht="18.75" spans="1:4">
      <c r="A1311" s="358" t="s">
        <v>1060</v>
      </c>
      <c r="B1311" s="359"/>
      <c r="C1311" s="359"/>
      <c r="D1311" s="357"/>
    </row>
    <row r="1312" ht="18.75" spans="1:4">
      <c r="A1312" s="355" t="s">
        <v>67</v>
      </c>
      <c r="B1312" s="356"/>
      <c r="C1312" s="356"/>
      <c r="D1312" s="357"/>
    </row>
    <row r="1313" ht="18.75" spans="1:4">
      <c r="A1313" s="358" t="s">
        <v>1061</v>
      </c>
      <c r="B1313" s="362"/>
      <c r="C1313" s="362"/>
      <c r="D1313" s="357"/>
    </row>
    <row r="1314" ht="18.75" spans="1:4">
      <c r="A1314" s="358" t="s">
        <v>916</v>
      </c>
      <c r="B1314" s="359"/>
      <c r="C1314" s="359"/>
      <c r="D1314" s="357"/>
    </row>
    <row r="1315" ht="18.75" spans="1:4">
      <c r="A1315" s="355" t="s">
        <v>228</v>
      </c>
      <c r="B1315" s="366"/>
      <c r="C1315" s="366"/>
      <c r="D1315" s="357"/>
    </row>
    <row r="1316" ht="18.75" spans="1:4">
      <c r="A1316" s="355"/>
      <c r="B1316" s="366"/>
      <c r="C1316" s="366"/>
      <c r="D1316" s="357"/>
    </row>
    <row r="1317" ht="18.75" spans="1:4">
      <c r="A1317" s="367" t="s">
        <v>1062</v>
      </c>
      <c r="B1317" s="361">
        <v>196010</v>
      </c>
      <c r="C1317" s="361">
        <v>201906</v>
      </c>
      <c r="D1317" s="357">
        <f>(C1317-B1317)/B1317</f>
        <v>0.030080097954186</v>
      </c>
    </row>
  </sheetData>
  <autoFilter ref="A3:D1317">
    <extLst/>
  </autoFilter>
  <mergeCells count="1">
    <mergeCell ref="A1:D1"/>
  </mergeCells>
  <printOptions horizontalCentered="1"/>
  <pageMargins left="0.471527777777778" right="0.393055555555556" top="1.14166666666667" bottom="0.747916666666667" header="0.313888888888889" footer="0.313888888888889"/>
  <pageSetup paperSize="9" scale="75" orientation="portrait" horizont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7" tint="-0.25"/>
  </sheetPr>
  <dimension ref="A1:B31"/>
  <sheetViews>
    <sheetView showZeros="0" view="pageBreakPreview" zoomScaleNormal="100" zoomScaleSheetLayoutView="100" workbookViewId="0">
      <selection activeCell="E30" sqref="E30"/>
    </sheetView>
  </sheetViews>
  <sheetFormatPr defaultColWidth="9" defaultRowHeight="13.5" outlineLevelCol="1"/>
  <cols>
    <col min="1" max="1" width="79" customWidth="1"/>
    <col min="2" max="2" width="36.5" customWidth="1"/>
  </cols>
  <sheetData>
    <row r="1" ht="45" customHeight="1" spans="1:2">
      <c r="A1" s="340" t="s">
        <v>1063</v>
      </c>
      <c r="B1" s="340"/>
    </row>
    <row r="2" ht="20.1" customHeight="1" spans="1:2">
      <c r="A2" s="341"/>
      <c r="B2" s="342" t="s">
        <v>2</v>
      </c>
    </row>
    <row r="3" ht="18.75" spans="1:2">
      <c r="A3" s="343" t="s">
        <v>1064</v>
      </c>
      <c r="B3" s="143" t="s">
        <v>5</v>
      </c>
    </row>
    <row r="4" ht="18.75" spans="1:2">
      <c r="A4" s="344" t="s">
        <v>1065</v>
      </c>
      <c r="B4" s="345">
        <v>33153</v>
      </c>
    </row>
    <row r="5" ht="18.75" spans="1:2">
      <c r="A5" s="346" t="s">
        <v>1066</v>
      </c>
      <c r="B5" s="347">
        <v>24701</v>
      </c>
    </row>
    <row r="6" ht="18.75" spans="1:2">
      <c r="A6" s="346" t="s">
        <v>1067</v>
      </c>
      <c r="B6" s="347">
        <v>5390</v>
      </c>
    </row>
    <row r="7" ht="18.75" spans="1:2">
      <c r="A7" s="346" t="s">
        <v>1068</v>
      </c>
      <c r="B7" s="347">
        <v>2043</v>
      </c>
    </row>
    <row r="8" ht="18.75" spans="1:2">
      <c r="A8" s="346" t="s">
        <v>1069</v>
      </c>
      <c r="B8" s="347">
        <v>1019</v>
      </c>
    </row>
    <row r="9" ht="18.75" spans="1:2">
      <c r="A9" s="344" t="s">
        <v>1070</v>
      </c>
      <c r="B9" s="345">
        <v>3879</v>
      </c>
    </row>
    <row r="10" ht="18.75" spans="1:2">
      <c r="A10" s="346" t="s">
        <v>1071</v>
      </c>
      <c r="B10" s="347">
        <v>2803</v>
      </c>
    </row>
    <row r="11" ht="18.75" spans="1:2">
      <c r="A11" s="346" t="s">
        <v>1072</v>
      </c>
      <c r="B11" s="347">
        <v>47</v>
      </c>
    </row>
    <row r="12" ht="18.75" spans="1:2">
      <c r="A12" s="346" t="s">
        <v>1073</v>
      </c>
      <c r="B12" s="347">
        <v>25</v>
      </c>
    </row>
    <row r="13" ht="18.75" spans="1:2">
      <c r="A13" s="346" t="s">
        <v>1074</v>
      </c>
      <c r="B13" s="347"/>
    </row>
    <row r="14" ht="18.75" spans="1:2">
      <c r="A14" s="346" t="s">
        <v>1075</v>
      </c>
      <c r="B14" s="347">
        <v>402</v>
      </c>
    </row>
    <row r="15" ht="18.75" spans="1:2">
      <c r="A15" s="346" t="s">
        <v>1076</v>
      </c>
      <c r="B15" s="347">
        <v>146</v>
      </c>
    </row>
    <row r="16" ht="18.75" spans="1:2">
      <c r="A16" s="346" t="s">
        <v>1077</v>
      </c>
      <c r="B16" s="347"/>
    </row>
    <row r="17" ht="18.75" spans="1:2">
      <c r="A17" s="346" t="s">
        <v>1078</v>
      </c>
      <c r="B17" s="347">
        <v>367</v>
      </c>
    </row>
    <row r="18" ht="18.75" spans="1:2">
      <c r="A18" s="346" t="s">
        <v>1079</v>
      </c>
      <c r="B18" s="347">
        <v>13</v>
      </c>
    </row>
    <row r="19" ht="18.75" spans="1:2">
      <c r="A19" s="346" t="s">
        <v>1080</v>
      </c>
      <c r="B19" s="347">
        <v>76</v>
      </c>
    </row>
    <row r="20" ht="18.75" spans="1:2">
      <c r="A20" s="344" t="s">
        <v>1081</v>
      </c>
      <c r="B20" s="345">
        <v>17</v>
      </c>
    </row>
    <row r="21" ht="18.75" spans="1:2">
      <c r="A21" s="346" t="s">
        <v>1082</v>
      </c>
      <c r="B21" s="348">
        <v>17</v>
      </c>
    </row>
    <row r="22" ht="18.75" spans="1:2">
      <c r="A22" s="344" t="s">
        <v>1083</v>
      </c>
      <c r="B22" s="345">
        <v>40617</v>
      </c>
    </row>
    <row r="23" ht="18.75" spans="1:2">
      <c r="A23" s="346" t="s">
        <v>1084</v>
      </c>
      <c r="B23" s="348">
        <v>39312</v>
      </c>
    </row>
    <row r="24" ht="18.75" spans="1:2">
      <c r="A24" s="346" t="s">
        <v>1085</v>
      </c>
      <c r="B24" s="347">
        <v>1305</v>
      </c>
    </row>
    <row r="25" ht="18.75" spans="1:2">
      <c r="A25" s="344" t="s">
        <v>1086</v>
      </c>
      <c r="B25" s="345">
        <v>0.1</v>
      </c>
    </row>
    <row r="26" ht="18.75" spans="1:2">
      <c r="A26" s="346" t="s">
        <v>1087</v>
      </c>
      <c r="B26" s="348">
        <v>0.1</v>
      </c>
    </row>
    <row r="27" ht="18.75" spans="1:2">
      <c r="A27" s="344" t="s">
        <v>1088</v>
      </c>
      <c r="B27" s="345">
        <v>6239</v>
      </c>
    </row>
    <row r="28" ht="18.75" spans="1:2">
      <c r="A28" s="346" t="s">
        <v>1089</v>
      </c>
      <c r="B28" s="347">
        <v>2012</v>
      </c>
    </row>
    <row r="29" ht="18.75" spans="1:2">
      <c r="A29" s="346" t="s">
        <v>1090</v>
      </c>
      <c r="B29" s="347">
        <v>4214</v>
      </c>
    </row>
    <row r="30" ht="18.75" spans="1:2">
      <c r="A30" s="346" t="s">
        <v>1091</v>
      </c>
      <c r="B30" s="347">
        <v>13</v>
      </c>
    </row>
    <row r="31" ht="18.75" spans="1:2">
      <c r="A31" s="349" t="s">
        <v>1092</v>
      </c>
      <c r="B31" s="345">
        <f>B27+B22+B20+B9+B4</f>
        <v>83905</v>
      </c>
    </row>
  </sheetData>
  <autoFilter ref="A3:B31">
    <extLst/>
  </autoFilter>
  <mergeCells count="1">
    <mergeCell ref="A1:B1"/>
  </mergeCells>
  <printOptions horizontalCentered="1"/>
  <pageMargins left="0.471527777777778" right="0.393055555555556" top="0.747916666666667" bottom="0.747916666666667" header="0.313888888888889" footer="0.313888888888889"/>
  <pageSetup paperSize="9" scale="75" orientation="portrait" horizont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7" tint="-0.25"/>
  </sheetPr>
  <dimension ref="A1:B23"/>
  <sheetViews>
    <sheetView showZeros="0" view="pageBreakPreview" zoomScaleNormal="100" zoomScaleSheetLayoutView="100" workbookViewId="0">
      <selection activeCell="G28" sqref="G28"/>
    </sheetView>
  </sheetViews>
  <sheetFormatPr defaultColWidth="9" defaultRowHeight="13.5" outlineLevelCol="1"/>
  <cols>
    <col min="1" max="1" width="69.625" style="199" customWidth="1"/>
    <col min="2" max="2" width="45.625" customWidth="1"/>
  </cols>
  <sheetData>
    <row r="1" s="247" customFormat="1" ht="45" customHeight="1" spans="1:2">
      <c r="A1" s="333" t="s">
        <v>1093</v>
      </c>
      <c r="B1" s="334"/>
    </row>
    <row r="2" ht="20.1" customHeight="1" spans="1:2">
      <c r="A2" s="335"/>
      <c r="B2" s="312" t="s">
        <v>2</v>
      </c>
    </row>
    <row r="3" ht="18.75" spans="1:2">
      <c r="A3" s="196" t="s">
        <v>1094</v>
      </c>
      <c r="B3" s="143" t="s">
        <v>5</v>
      </c>
    </row>
    <row r="4" ht="18.75" spans="1:2">
      <c r="A4" s="336" t="s">
        <v>1095</v>
      </c>
      <c r="B4" s="152">
        <v>850</v>
      </c>
    </row>
    <row r="5" ht="18.75" spans="1:2">
      <c r="A5" s="336" t="s">
        <v>1096</v>
      </c>
      <c r="B5" s="152">
        <v>24</v>
      </c>
    </row>
    <row r="6" ht="18.75" spans="1:2">
      <c r="A6" s="336" t="s">
        <v>1097</v>
      </c>
      <c r="B6" s="152">
        <v>180</v>
      </c>
    </row>
    <row r="7" ht="18.75" spans="1:2">
      <c r="A7" s="336" t="s">
        <v>1098</v>
      </c>
      <c r="B7" s="152">
        <v>560</v>
      </c>
    </row>
    <row r="8" ht="18.75" spans="1:2">
      <c r="A8" s="336" t="s">
        <v>1099</v>
      </c>
      <c r="B8" s="152">
        <v>400</v>
      </c>
    </row>
    <row r="9" ht="18.75" spans="1:2">
      <c r="A9" s="336" t="s">
        <v>1100</v>
      </c>
      <c r="B9" s="152">
        <v>450</v>
      </c>
    </row>
    <row r="10" ht="18.75" spans="1:2">
      <c r="A10" s="336" t="s">
        <v>1101</v>
      </c>
      <c r="B10" s="152">
        <v>2000</v>
      </c>
    </row>
    <row r="11" ht="18.75" spans="1:2">
      <c r="A11" s="336" t="s">
        <v>1102</v>
      </c>
      <c r="B11" s="152">
        <v>2850</v>
      </c>
    </row>
    <row r="12" ht="18.75" spans="1:2">
      <c r="A12" s="336" t="s">
        <v>1103</v>
      </c>
      <c r="B12" s="152">
        <v>2800</v>
      </c>
    </row>
    <row r="13" ht="18.75" spans="1:2">
      <c r="A13" s="336" t="s">
        <v>1104</v>
      </c>
      <c r="B13" s="152">
        <v>2500</v>
      </c>
    </row>
    <row r="14" ht="18.75" spans="1:2">
      <c r="A14" s="336" t="s">
        <v>1105</v>
      </c>
      <c r="B14" s="152">
        <v>12500</v>
      </c>
    </row>
    <row r="15" ht="18.75" spans="1:2">
      <c r="A15" s="336" t="s">
        <v>1106</v>
      </c>
      <c r="B15" s="152">
        <v>3000</v>
      </c>
    </row>
    <row r="16" ht="18.75" spans="1:2">
      <c r="A16" s="336" t="s">
        <v>1107</v>
      </c>
      <c r="B16" s="152">
        <v>500</v>
      </c>
    </row>
    <row r="17" ht="18.75" spans="1:2">
      <c r="A17" s="336" t="s">
        <v>1108</v>
      </c>
      <c r="B17" s="152">
        <v>1850</v>
      </c>
    </row>
    <row r="18" ht="18.75" spans="1:2">
      <c r="A18" s="336" t="s">
        <v>1109</v>
      </c>
      <c r="B18" s="152">
        <v>380</v>
      </c>
    </row>
    <row r="19" ht="18.75" spans="1:2">
      <c r="A19" s="336" t="s">
        <v>1110</v>
      </c>
      <c r="B19" s="152">
        <v>9360</v>
      </c>
    </row>
    <row r="20" ht="18.75" spans="1:2">
      <c r="A20" s="336" t="s">
        <v>1111</v>
      </c>
      <c r="B20" s="152"/>
    </row>
    <row r="21" ht="18.75" spans="1:2">
      <c r="A21" s="336" t="s">
        <v>1112</v>
      </c>
      <c r="B21" s="152">
        <v>80</v>
      </c>
    </row>
    <row r="22" ht="18.75" spans="1:2">
      <c r="A22" s="336" t="s">
        <v>1113</v>
      </c>
      <c r="B22" s="152"/>
    </row>
    <row r="23" ht="18.75" spans="1:2">
      <c r="A23" s="337" t="s">
        <v>1114</v>
      </c>
      <c r="B23" s="148">
        <f>SUM(B4:B22)</f>
        <v>40284</v>
      </c>
    </row>
  </sheetData>
  <autoFilter ref="A3:B23">
    <extLst/>
  </autoFilter>
  <mergeCells count="1">
    <mergeCell ref="A1:B1"/>
  </mergeCells>
  <printOptions horizontalCentered="1"/>
  <pageMargins left="0.471527777777778" right="0.393055555555556" top="0.747916666666667" bottom="0.747916666666667" header="0.313888888888889" footer="0.313888888888889"/>
  <pageSetup paperSize="9" scale="75" orientation="portrait" horizont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7" tint="-0.25"/>
  </sheetPr>
  <dimension ref="A1:B14"/>
  <sheetViews>
    <sheetView showZeros="0" tabSelected="1" view="pageBreakPreview" zoomScaleNormal="100" zoomScaleSheetLayoutView="100" workbookViewId="0">
      <selection activeCell="E19" sqref="E19"/>
    </sheetView>
  </sheetViews>
  <sheetFormatPr defaultColWidth="9" defaultRowHeight="13.5" outlineLevelCol="1"/>
  <cols>
    <col min="1" max="1" width="69.625" style="199" customWidth="1"/>
    <col min="2" max="2" width="45.625" customWidth="1"/>
  </cols>
  <sheetData>
    <row r="1" s="247" customFormat="1" ht="45" customHeight="1" spans="1:2">
      <c r="A1" s="333" t="s">
        <v>1115</v>
      </c>
      <c r="B1" s="334"/>
    </row>
    <row r="2" ht="20.1" customHeight="1" spans="1:2">
      <c r="A2" s="335"/>
      <c r="B2" s="312" t="s">
        <v>2</v>
      </c>
    </row>
    <row r="3" ht="18.75" spans="1:2">
      <c r="A3" s="196" t="s">
        <v>1116</v>
      </c>
      <c r="B3" s="143" t="s">
        <v>5</v>
      </c>
    </row>
    <row r="4" ht="18.75" spans="1:2">
      <c r="A4" s="336" t="s">
        <v>1117</v>
      </c>
      <c r="B4" s="152" t="s">
        <v>1118</v>
      </c>
    </row>
    <row r="5" ht="18.75" spans="1:2">
      <c r="A5" s="336" t="s">
        <v>1119</v>
      </c>
      <c r="B5" s="152" t="s">
        <v>1118</v>
      </c>
    </row>
    <row r="6" ht="18.75" spans="1:2">
      <c r="A6" s="336" t="s">
        <v>1120</v>
      </c>
      <c r="B6" s="152" t="s">
        <v>1118</v>
      </c>
    </row>
    <row r="7" ht="18.75" spans="1:2">
      <c r="A7" s="336" t="s">
        <v>1121</v>
      </c>
      <c r="B7" s="152" t="s">
        <v>1118</v>
      </c>
    </row>
    <row r="8" ht="18.75" spans="1:2">
      <c r="A8" s="336" t="s">
        <v>1122</v>
      </c>
      <c r="B8" s="152" t="s">
        <v>1118</v>
      </c>
    </row>
    <row r="9" ht="18.75" spans="1:2">
      <c r="A9" s="336" t="s">
        <v>1123</v>
      </c>
      <c r="B9" s="152" t="s">
        <v>1118</v>
      </c>
    </row>
    <row r="10" ht="18.75" spans="1:2">
      <c r="A10" s="336" t="s">
        <v>1124</v>
      </c>
      <c r="B10" s="152" t="s">
        <v>1118</v>
      </c>
    </row>
    <row r="11" ht="18.75" spans="1:2">
      <c r="A11" s="336" t="s">
        <v>1125</v>
      </c>
      <c r="B11" s="152" t="s">
        <v>1118</v>
      </c>
    </row>
    <row r="12" ht="18.75" spans="1:2">
      <c r="A12" s="336" t="s">
        <v>1126</v>
      </c>
      <c r="B12" s="152" t="s">
        <v>1118</v>
      </c>
    </row>
    <row r="13" ht="18.75" spans="1:2">
      <c r="A13" s="337" t="s">
        <v>1127</v>
      </c>
      <c r="B13" s="152" t="s">
        <v>1118</v>
      </c>
    </row>
    <row r="14" ht="71" customHeight="1" spans="1:2">
      <c r="A14" s="338" t="s">
        <v>1128</v>
      </c>
      <c r="B14" s="339"/>
    </row>
  </sheetData>
  <autoFilter ref="A3:B14">
    <extLst/>
  </autoFilter>
  <mergeCells count="2">
    <mergeCell ref="A1:B1"/>
    <mergeCell ref="A14:B14"/>
  </mergeCells>
  <printOptions horizontalCentered="1"/>
  <pageMargins left="0.471527777777778" right="0.393055555555556" top="0.747916666666667" bottom="0.747916666666667" header="0.313888888888889" footer="0.313888888888889"/>
  <pageSetup paperSize="9" scale="75" orientation="portrait" horizont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7" tint="-0.25"/>
  </sheetPr>
  <dimension ref="A1:E17"/>
  <sheetViews>
    <sheetView showZeros="0" view="pageBreakPreview" zoomScaleNormal="100" zoomScaleSheetLayoutView="100" workbookViewId="0">
      <selection activeCell="B21" sqref="B21"/>
    </sheetView>
  </sheetViews>
  <sheetFormatPr defaultColWidth="9" defaultRowHeight="14.25" outlineLevelCol="4"/>
  <cols>
    <col min="1" max="1" width="43.625" style="186" customWidth="1"/>
    <col min="2" max="2" width="20.625" style="188" customWidth="1"/>
    <col min="3" max="3" width="20.625" style="186" customWidth="1"/>
    <col min="4" max="4" width="20" style="186" customWidth="1"/>
    <col min="5" max="5" width="20" style="283" customWidth="1"/>
    <col min="6" max="6" width="12.625" style="186"/>
    <col min="7" max="16370" width="9" style="186"/>
    <col min="16371" max="16372" width="35.625" style="186"/>
    <col min="16373" max="16384" width="9" style="186"/>
  </cols>
  <sheetData>
    <row r="1" ht="45" customHeight="1" spans="1:5">
      <c r="A1" s="321" t="s">
        <v>1129</v>
      </c>
      <c r="B1" s="321"/>
      <c r="C1" s="321"/>
      <c r="D1" s="321"/>
      <c r="E1" s="321"/>
    </row>
    <row r="2" ht="20.1" customHeight="1" spans="1:5">
      <c r="A2" s="192"/>
      <c r="B2" s="192"/>
      <c r="C2" s="322"/>
      <c r="D2" s="322"/>
      <c r="E2" s="312" t="s">
        <v>2</v>
      </c>
    </row>
    <row r="3" s="187" customFormat="1" ht="18.75" spans="1:5">
      <c r="A3" s="194" t="s">
        <v>1130</v>
      </c>
      <c r="B3" s="194" t="s">
        <v>1131</v>
      </c>
      <c r="C3" s="323" t="s">
        <v>1132</v>
      </c>
      <c r="D3" s="323" t="s">
        <v>1133</v>
      </c>
      <c r="E3" s="323" t="s">
        <v>1134</v>
      </c>
    </row>
    <row r="4" ht="18.75" spans="1:5">
      <c r="A4" s="324" t="s">
        <v>1135</v>
      </c>
      <c r="B4" s="325"/>
      <c r="C4" s="325"/>
      <c r="D4" s="325"/>
      <c r="E4" s="325"/>
    </row>
    <row r="5" ht="18.75" spans="1:5">
      <c r="A5" s="326" t="s">
        <v>1136</v>
      </c>
      <c r="B5" s="327"/>
      <c r="C5" s="327"/>
      <c r="D5" s="327"/>
      <c r="E5" s="328"/>
    </row>
    <row r="6" ht="18.75" spans="1:5">
      <c r="A6" s="326" t="s">
        <v>1137</v>
      </c>
      <c r="B6" s="327"/>
      <c r="C6" s="327"/>
      <c r="D6" s="327"/>
      <c r="E6" s="328"/>
    </row>
    <row r="7" ht="18.75" spans="1:5">
      <c r="A7" s="326" t="s">
        <v>1138</v>
      </c>
      <c r="B7" s="327"/>
      <c r="C7" s="327"/>
      <c r="D7" s="327"/>
      <c r="E7" s="328"/>
    </row>
    <row r="8" ht="18.75" spans="1:5">
      <c r="A8" s="326" t="s">
        <v>1139</v>
      </c>
      <c r="B8" s="327"/>
      <c r="C8" s="327"/>
      <c r="D8" s="327"/>
      <c r="E8" s="328"/>
    </row>
    <row r="9" ht="18.75" spans="1:5">
      <c r="A9" s="326" t="s">
        <v>1140</v>
      </c>
      <c r="B9" s="327">
        <f>C9+D9+E9</f>
        <v>169094</v>
      </c>
      <c r="C9" s="327">
        <v>2176</v>
      </c>
      <c r="D9" s="327">
        <v>126634</v>
      </c>
      <c r="E9" s="328">
        <v>40284</v>
      </c>
    </row>
    <row r="10" ht="18.75" spans="1:5">
      <c r="A10" s="326" t="s">
        <v>1141</v>
      </c>
      <c r="B10" s="327"/>
      <c r="C10" s="327"/>
      <c r="D10" s="327"/>
      <c r="E10" s="328"/>
    </row>
    <row r="11" ht="18.75" spans="1:5">
      <c r="A11" s="326" t="s">
        <v>1142</v>
      </c>
      <c r="B11" s="327"/>
      <c r="C11" s="327"/>
      <c r="D11" s="327"/>
      <c r="E11" s="328"/>
    </row>
    <row r="12" ht="18.75" spans="1:5">
      <c r="A12" s="326" t="s">
        <v>1143</v>
      </c>
      <c r="B12" s="327"/>
      <c r="C12" s="327"/>
      <c r="D12" s="327"/>
      <c r="E12" s="328"/>
    </row>
    <row r="13" ht="18.75" spans="1:5">
      <c r="A13" s="326" t="s">
        <v>1144</v>
      </c>
      <c r="B13" s="327"/>
      <c r="C13" s="327"/>
      <c r="D13" s="327"/>
      <c r="E13" s="328"/>
    </row>
    <row r="14" ht="18.75" spans="1:5">
      <c r="A14" s="326" t="s">
        <v>1145</v>
      </c>
      <c r="B14" s="327"/>
      <c r="C14" s="327"/>
      <c r="D14" s="327"/>
      <c r="E14" s="328"/>
    </row>
    <row r="15" ht="18.75" spans="1:5">
      <c r="A15" s="324" t="s">
        <v>1146</v>
      </c>
      <c r="B15" s="325"/>
      <c r="C15" s="325"/>
      <c r="D15" s="325"/>
      <c r="E15" s="329"/>
    </row>
    <row r="16" ht="18.75" spans="1:5">
      <c r="A16" s="324" t="s">
        <v>1147</v>
      </c>
      <c r="B16" s="325"/>
      <c r="C16" s="325"/>
      <c r="D16" s="325"/>
      <c r="E16" s="325"/>
    </row>
    <row r="17" spans="2:5">
      <c r="B17" s="330"/>
      <c r="C17" s="331"/>
      <c r="D17" s="331"/>
      <c r="E17" s="332"/>
    </row>
  </sheetData>
  <mergeCells count="1">
    <mergeCell ref="A1:E1"/>
  </mergeCells>
  <conditionalFormatting sqref="B3:F3">
    <cfRule type="cellIs" dxfId="0" priority="2" stopIfTrue="1" operator="lessThanOrEqual">
      <formula>-1</formula>
    </cfRule>
  </conditionalFormatting>
  <conditionalFormatting sqref="E1:F1 F2">
    <cfRule type="cellIs" dxfId="0" priority="3" stopIfTrue="1" operator="greaterThanOrEqual">
      <formula>10</formula>
    </cfRule>
    <cfRule type="cellIs" dxfId="0" priority="4" stopIfTrue="1" operator="lessThanOrEqual">
      <formula>-1</formula>
    </cfRule>
  </conditionalFormatting>
  <conditionalFormatting sqref="B4:F7 C9:F15">
    <cfRule type="cellIs" dxfId="0"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orizontalDpi="6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7" tint="-0.25"/>
    <pageSetUpPr fitToPage="1"/>
  </sheetPr>
  <dimension ref="A1:E11"/>
  <sheetViews>
    <sheetView workbookViewId="0">
      <selection activeCell="A11" sqref="A11:E11"/>
    </sheetView>
  </sheetViews>
  <sheetFormatPr defaultColWidth="9" defaultRowHeight="13.5" outlineLevelCol="4"/>
  <cols>
    <col min="1" max="1" width="37.75" style="308" customWidth="1"/>
    <col min="2" max="2" width="22" style="308" customWidth="1"/>
    <col min="3" max="4" width="23.8833333333333" style="308" customWidth="1"/>
    <col min="5" max="5" width="24.5" style="308" customWidth="1"/>
    <col min="6" max="256" width="9" style="308"/>
    <col min="257" max="16384" width="9" style="1"/>
  </cols>
  <sheetData>
    <row r="1" s="308" customFormat="1" ht="40.5" customHeight="1" spans="1:5">
      <c r="A1" s="309" t="s">
        <v>1148</v>
      </c>
      <c r="B1" s="309"/>
      <c r="C1" s="309"/>
      <c r="D1" s="309"/>
      <c r="E1" s="309"/>
    </row>
    <row r="2" s="308" customFormat="1" ht="17" customHeight="1" spans="1:5">
      <c r="A2" s="310"/>
      <c r="B2" s="310"/>
      <c r="C2" s="310"/>
      <c r="D2" s="311"/>
      <c r="E2" s="312" t="s">
        <v>2</v>
      </c>
    </row>
    <row r="3" s="1" customFormat="1" ht="24.95" customHeight="1" spans="1:5">
      <c r="A3" s="313" t="s">
        <v>3</v>
      </c>
      <c r="B3" s="313" t="s">
        <v>78</v>
      </c>
      <c r="C3" s="313" t="s">
        <v>5</v>
      </c>
      <c r="D3" s="314" t="s">
        <v>1149</v>
      </c>
      <c r="E3" s="315"/>
    </row>
    <row r="4" s="1" customFormat="1" ht="24.95" customHeight="1" spans="1:5">
      <c r="A4" s="316"/>
      <c r="B4" s="316"/>
      <c r="C4" s="316"/>
      <c r="D4" s="194" t="s">
        <v>1150</v>
      </c>
      <c r="E4" s="194" t="s">
        <v>1151</v>
      </c>
    </row>
    <row r="5" s="308" customFormat="1" ht="35" customHeight="1" spans="1:5">
      <c r="A5" s="317" t="s">
        <v>1131</v>
      </c>
      <c r="B5" s="318">
        <v>551</v>
      </c>
      <c r="C5" s="318">
        <v>796</v>
      </c>
      <c r="D5" s="318">
        <f>C5-B5</f>
        <v>245</v>
      </c>
      <c r="E5" s="319">
        <f>D5/B5</f>
        <v>0.44464609800363</v>
      </c>
    </row>
    <row r="6" s="308" customFormat="1" ht="35" customHeight="1" spans="1:5">
      <c r="A6" s="172" t="s">
        <v>1152</v>
      </c>
      <c r="B6" s="318"/>
      <c r="C6" s="318"/>
      <c r="D6" s="318"/>
      <c r="E6" s="319"/>
    </row>
    <row r="7" s="308" customFormat="1" ht="35" customHeight="1" spans="1:5">
      <c r="A7" s="172" t="s">
        <v>1153</v>
      </c>
      <c r="B7" s="318">
        <v>72</v>
      </c>
      <c r="C7" s="318">
        <v>146</v>
      </c>
      <c r="D7" s="318">
        <f>C7-B7</f>
        <v>74</v>
      </c>
      <c r="E7" s="319">
        <f>D7/B7</f>
        <v>1.02777777777778</v>
      </c>
    </row>
    <row r="8" s="308" customFormat="1" ht="35" customHeight="1" spans="1:5">
      <c r="A8" s="172" t="s">
        <v>1154</v>
      </c>
      <c r="B8" s="318">
        <v>479</v>
      </c>
      <c r="C8" s="318">
        <v>650</v>
      </c>
      <c r="D8" s="318">
        <f>C8-B8</f>
        <v>171</v>
      </c>
      <c r="E8" s="319">
        <f>D8/B8</f>
        <v>0.356993736951983</v>
      </c>
    </row>
    <row r="9" s="308" customFormat="1" ht="35" customHeight="1" spans="1:5">
      <c r="A9" s="175" t="s">
        <v>1155</v>
      </c>
      <c r="B9" s="318"/>
      <c r="C9" s="318">
        <v>196</v>
      </c>
      <c r="D9" s="318">
        <f>C9-B9</f>
        <v>196</v>
      </c>
      <c r="E9" s="319"/>
    </row>
    <row r="10" s="308" customFormat="1" ht="35" customHeight="1" spans="1:5">
      <c r="A10" s="175" t="s">
        <v>1156</v>
      </c>
      <c r="B10" s="318">
        <v>479</v>
      </c>
      <c r="C10" s="318">
        <v>454</v>
      </c>
      <c r="D10" s="318">
        <f>C10-B10</f>
        <v>-25</v>
      </c>
      <c r="E10" s="319">
        <f>D10/B10</f>
        <v>-0.0521920668058455</v>
      </c>
    </row>
    <row r="11" s="308" customFormat="1" ht="130" customHeight="1" spans="1:5">
      <c r="A11" s="320" t="s">
        <v>1157</v>
      </c>
      <c r="B11" s="320"/>
      <c r="C11" s="320"/>
      <c r="D11" s="320"/>
      <c r="E11" s="320"/>
    </row>
  </sheetData>
  <mergeCells count="6">
    <mergeCell ref="A1:E1"/>
    <mergeCell ref="D3:E3"/>
    <mergeCell ref="A11:E11"/>
    <mergeCell ref="A3:A4"/>
    <mergeCell ref="B3:B4"/>
    <mergeCell ref="C3:C4"/>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docProps/app.xml><?xml version="1.0" encoding="utf-8"?>
<Properties xmlns="http://schemas.openxmlformats.org/officeDocument/2006/extended-properties" xmlns:vt="http://schemas.openxmlformats.org/officeDocument/2006/docPropsVTypes">
  <Company>云南省财政厅</Company>
  <Application>Microsoft Excel</Application>
  <HeadingPairs>
    <vt:vector size="2" baseType="variant">
      <vt:variant>
        <vt:lpstr>工作表</vt:lpstr>
      </vt:variant>
      <vt:variant>
        <vt:i4>36</vt:i4>
      </vt:variant>
    </vt:vector>
  </HeadingPairs>
  <TitlesOfParts>
    <vt:vector size="36" baseType="lpstr">
      <vt:lpstr>1-1一般公共预算收入情况表</vt:lpstr>
      <vt:lpstr>1-2一般公共预算支出情况表</vt:lpstr>
      <vt:lpstr>1-3本级一般公共预算收入情况表</vt:lpstr>
      <vt:lpstr>1-4本级一般公共预算支出情况表（公开到项级）</vt:lpstr>
      <vt:lpstr>1-5本级一般公共预算基本支出情况表（公开到款级）</vt:lpstr>
      <vt:lpstr>1-6本级一般公共预算支出表（州对下转移支付项目）</vt:lpstr>
      <vt:lpstr>1-6-1本级一般公共预算支出表（县对下转移支付地区）</vt:lpstr>
      <vt:lpstr>1-7楚雄州分地区税收返还和转移支付预算表</vt:lpstr>
      <vt:lpstr>1-8本级“三公”经费预算财政拨款情况统计表</vt:lpstr>
      <vt:lpstr>2-1政府性基金预算收入情况表</vt:lpstr>
      <vt:lpstr>2-1-1政府性基金预算收入情况表2019年</vt:lpstr>
      <vt:lpstr>2-2政府性基金预算支出情况表</vt:lpstr>
      <vt:lpstr>2-2-1政府性基金预算支出情况表 2019年</vt:lpstr>
      <vt:lpstr>2-3本级政府性基金预算收入情况表</vt:lpstr>
      <vt:lpstr>2-4本级政府性基金预算支出情况表（公开到项级）</vt:lpstr>
      <vt:lpstr>2-5本级政府性基金支出表（对下转移支付）</vt:lpstr>
      <vt:lpstr>3-1国有资本经营收入预算情况表</vt:lpstr>
      <vt:lpstr>3-2国有资本经营支出预算情况表</vt:lpstr>
      <vt:lpstr>3-3本级国有资本经营收入预算情况表</vt:lpstr>
      <vt:lpstr>3-4本级国有资本经营支出预算情况表（公开到项级）</vt:lpstr>
      <vt:lpstr>3-5 国有资本经营预算转移支付表 （分县市）</vt:lpstr>
      <vt:lpstr>3-6 国有资本经营预算转移支付表（分项目）</vt:lpstr>
      <vt:lpstr>4-1社会保险基金收入预算情况表</vt:lpstr>
      <vt:lpstr>4-2社会保险基金支出预算情况表</vt:lpstr>
      <vt:lpstr>4-3本级社会保险基金收入预算情况表</vt:lpstr>
      <vt:lpstr>4-4本级社会保险基金支出预算情况表</vt:lpstr>
      <vt:lpstr>5-1   2019年地方政府债务限额及余额预算情况表</vt:lpstr>
      <vt:lpstr>5-2  2019年地方政府一般债务余额情况表</vt:lpstr>
      <vt:lpstr>5-3  本级2019年地方政府一般债务余额情况表</vt:lpstr>
      <vt:lpstr>5-4 2019年地方政府专项债务余额情况表</vt:lpstr>
      <vt:lpstr>5-5 本级2019年地方政府专项债务余额情况表（本级）</vt:lpstr>
      <vt:lpstr>5-6 地方政府债券发行及还本付息情况表</vt:lpstr>
      <vt:lpstr>5-7 2020年本级政府专项债务限额和余额情况表</vt:lpstr>
      <vt:lpstr>5-8 2020年年初新增地方政府债券资金安排表</vt:lpstr>
      <vt:lpstr>6-1重大政策和重点项目绩效目标表</vt:lpstr>
      <vt:lpstr>6-2重点工作情况解释说明汇总表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段中杰</dc:creator>
  <cp:lastModifiedBy>Administrator</cp:lastModifiedBy>
  <dcterms:created xsi:type="dcterms:W3CDTF">2006-09-16T00:00:00Z</dcterms:created>
  <cp:lastPrinted>2020-01-17T09:59:00Z</cp:lastPrinted>
  <dcterms:modified xsi:type="dcterms:W3CDTF">2020-09-07T05:46:23Z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